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2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'CBS'!$A$1:$H$72</definedName>
    <definedName name="_xlnm.Print_Area" localSheetId="0">'CIS'!$A$1:$E$65</definedName>
    <definedName name="_xlnm.Print_Area" localSheetId="2">'CSCE'!$A$1:$I$45</definedName>
    <definedName name="_xlnm.Print_Area" localSheetId="4">'NTIFR'!$A$1:$K$349</definedName>
    <definedName name="_xlnm.Print_Area" localSheetId="3">'SUM CCF'!$A$1:$D$83</definedName>
    <definedName name="Print_Area_MI" localSheetId="1">'CBS'!$A$3:$I$70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<sst xmlns="http://schemas.openxmlformats.org/spreadsheetml/2006/main" count="599" uniqueCount="445">
  <si>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</si>
  <si>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</si>
  <si>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</si>
  <si>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</si>
  <si>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</si>
  <si>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</si>
  <si>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</si>
  <si>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</si>
  <si>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</si>
  <si>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</si>
  <si>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</si>
  <si>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</si>
  <si>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</si>
  <si>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</si>
  <si>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</si>
  <si>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</si>
  <si>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</si>
  <si>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</si>
  <si>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</si>
  <si>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</si>
  <si>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</si>
  <si>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</si>
  <si>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</si>
  <si>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Other investment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</si>
  <si>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</si>
  <si>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</si>
  <si>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</si>
  <si>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</si>
  <si>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</si>
  <si>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</si>
  <si>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</si>
  <si>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</si>
  <si>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</si>
  <si>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</si>
  <si>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</si>
  <si>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</si>
  <si>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</si>
  <si>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</si>
  <si>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</si>
  <si>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</si>
  <si>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</si>
  <si>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</si>
  <si>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</si>
  <si>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</si>
  <si>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</si>
  <si>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</si>
  <si>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</si>
  <si>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</si>
  <si>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</si>
  <si>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</si>
  <si>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</si>
  <si>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</si>
  <si>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</si>
  <si>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</si>
  <si>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</si>
  <si>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</si>
  <si>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</si>
  <si>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</si>
  <si>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</si>
  <si>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</si>
  <si>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</si>
  <si>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</si>
  <si>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</si>
  <si>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</si>
  <si>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</si>
  <si>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</si>
  <si>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</si>
  <si>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</si>
  <si>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</si>
  <si>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</si>
  <si>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</si>
  <si>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</si>
  <si>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</si>
  <si>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</si>
  <si>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</si>
  <si>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</si>
  <si>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</si>
  <si>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</si>
  <si>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</si>
  <si>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</si>
  <si>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</si>
  <si>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</si>
  <si>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</si>
  <si>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</si>
  <si>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</si>
  <si>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</si>
  <si>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</si>
  <si>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</si>
  <si>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</si>
  <si>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</si>
  <si>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</si>
  <si>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</si>
  <si>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</si>
  <si>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</si>
  <si>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</si>
  <si>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</si>
  <si>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</si>
  <si>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</si>
  <si>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</si>
  <si>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</si>
  <si>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</si>
  <si>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</si>
  <si>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</si>
  <si>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</si>
  <si>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</si>
  <si>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</si>
  <si>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</si>
  <si>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</si>
  <si>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</si>
  <si>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</si>
  <si>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</si>
  <si>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</si>
  <si>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</si>
  <si>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</si>
  <si>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</si>
  <si>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</si>
  <si>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</si>
  <si>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</si>
  <si>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</si>
  <si>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</si>
  <si>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</si>
  <si>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</si>
  <si>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</si>
  <si>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</si>
  <si>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</si>
  <si>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</si>
  <si>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</si>
  <si>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</si>
  <si>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</si>
  <si>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</si>
  <si>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</si>
  <si>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</si>
  <si>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</si>
  <si>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</si>
  <si>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</si>
  <si>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</si>
  <si>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Eliminations</t>
  </si>
  <si>
    <t>As at</t>
  </si>
  <si>
    <t/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</si>
  <si>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</si>
  <si>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</si>
  <si>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</si>
  <si>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</si>
  <si>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Restated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</si>
  <si>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</si>
  <si>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</si>
  <si>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</si>
  <si>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</si>
  <si>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</si>
  <si>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</si>
  <si>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</si>
  <si>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</si>
  <si>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</si>
  <si>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</si>
  <si>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</si>
  <si>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</si>
  <si>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</si>
  <si>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Profit for the period</t>
  </si>
  <si>
    <t>Comparatives</t>
  </si>
  <si>
    <t>Previously</t>
  </si>
  <si>
    <t>stated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</si>
  <si>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</si>
  <si>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</si>
  <si>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</si>
  <si>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</si>
  <si>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</si>
  <si>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</si>
  <si>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</si>
  <si>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</si>
  <si>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</si>
  <si>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</si>
  <si>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</si>
  <si>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</si>
  <si>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</si>
  <si>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</si>
  <si>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</si>
  <si>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</si>
  <si>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</si>
  <si>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</si>
  <si>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</si>
  <si>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</si>
  <si>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</si>
  <si>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</si>
  <si>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</si>
  <si>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</si>
  <si>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</si>
  <si>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</si>
  <si>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</si>
  <si>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</si>
  <si>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Dividend paid to shareholders of the company</t>
  </si>
  <si>
    <t>Acquisition of additional interest in subsidiaries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</si>
  <si>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</si>
  <si>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</si>
  <si>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</si>
  <si>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</si>
  <si>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</si>
  <si>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</si>
  <si>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 xml:space="preserve"> and a jointly controlled entity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</si>
  <si>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</si>
  <si>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</si>
  <si>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</si>
  <si>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</si>
  <si>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</si>
  <si>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</si>
  <si>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</si>
  <si>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</si>
  <si>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</si>
  <si>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</si>
  <si>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 ended</t>
  </si>
  <si>
    <t>During the current financial period-to-date, the Company bought back its issued shares from the open market as follows:-</t>
  </si>
  <si>
    <t>of the Company. None of the treasury shares were sold or cancelled during the current quarter.</t>
  </si>
  <si>
    <t>Quarter</t>
  </si>
  <si>
    <t>Unaudited</t>
  </si>
  <si>
    <t>Earnings/(loss) per share (sen):</t>
  </si>
  <si>
    <t>Share options granted under ESOS</t>
  </si>
  <si>
    <t>Proceeds from issuance of ordinary shares</t>
  </si>
  <si>
    <t>Diluted EPS</t>
  </si>
  <si>
    <t>Basic EPS</t>
  </si>
  <si>
    <t>30.6.2007</t>
  </si>
  <si>
    <t>Acquisition of additional interest in investment</t>
  </si>
  <si>
    <t>Proceeds from disposal of subsidiary</t>
  </si>
  <si>
    <t>Discontinued operation</t>
  </si>
  <si>
    <t>Profit attributable to shareholders</t>
  </si>
  <si>
    <t xml:space="preserve">Discontinued 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</si>
  <si>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</si>
  <si>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</si>
  <si>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</si>
  <si>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</si>
  <si>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</si>
  <si>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</si>
  <si>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Basic, for profit from continuing operations</t>
  </si>
  <si>
    <t>Diluted, for profit from continuing operations</t>
  </si>
  <si>
    <t>Cash generated from operations</t>
  </si>
  <si>
    <t>Year to date</t>
  </si>
  <si>
    <t>30 June 2007</t>
  </si>
  <si>
    <t>Financial Period Ended</t>
  </si>
  <si>
    <t>ended 30 June 2007 and the accompanying notes attached to the interim financial statements.</t>
  </si>
  <si>
    <t>NA</t>
  </si>
  <si>
    <t>FRS 117</t>
  </si>
  <si>
    <t>Leases</t>
  </si>
  <si>
    <t>FRS 124</t>
  </si>
  <si>
    <t>Related Party Disclosures</t>
  </si>
  <si>
    <t>Decrease in property, plant and equipment</t>
  </si>
  <si>
    <t>Increase in prepaid land lease payments</t>
  </si>
  <si>
    <t>As at 30 June 2007</t>
  </si>
  <si>
    <t>Note 1 (a)</t>
  </si>
  <si>
    <t>The following comparative amounts have been restated due to the adoption of revised FRS: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</si>
  <si>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</si>
  <si>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</si>
  <si>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</si>
  <si>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</si>
  <si>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</si>
  <si>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</si>
  <si>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</si>
  <si>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</si>
  <si>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</si>
  <si>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</si>
  <si>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</si>
  <si>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</si>
  <si>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</si>
  <si>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</si>
  <si>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At 1 July 2007</t>
  </si>
  <si>
    <t>Continuing operations</t>
  </si>
  <si>
    <t>Discontinued operations</t>
  </si>
  <si>
    <t>July 2007</t>
  </si>
  <si>
    <t>The valuations of land and buildings (under property, plant and equipment) and investment properties have been brought forward</t>
  </si>
  <si>
    <t>without amendments from the previous audited financial statements.</t>
  </si>
  <si>
    <t>Year to date ended</t>
  </si>
  <si>
    <t>FRS 6</t>
  </si>
  <si>
    <t>Exploration for and Evaluation of Mineral Resources</t>
  </si>
  <si>
    <t>FRS 107</t>
  </si>
  <si>
    <t>Cash Flow Statements</t>
  </si>
  <si>
    <t>FRS 111</t>
  </si>
  <si>
    <t>Construction Contracts</t>
  </si>
  <si>
    <t>FRS 118</t>
  </si>
  <si>
    <t>FRS 120</t>
  </si>
  <si>
    <t>FRS 134</t>
  </si>
  <si>
    <t>Interim Financial Reporting</t>
  </si>
  <si>
    <t>FRS 137</t>
  </si>
  <si>
    <t>Provisions, Contingent Liabilities and Contingent Assets</t>
  </si>
  <si>
    <t>Employee Benefits</t>
  </si>
  <si>
    <t>The Effects of Changes in Foreign Exchange Rates</t>
  </si>
  <si>
    <t>FRS 119 (Amendment)</t>
  </si>
  <si>
    <t>FRS 121 (Amendment)</t>
  </si>
  <si>
    <t>beginning on or after</t>
  </si>
  <si>
    <t>1 October 2006</t>
  </si>
  <si>
    <t>1 January 2007</t>
  </si>
  <si>
    <t>1 July 2007</t>
  </si>
  <si>
    <t xml:space="preserve">The adoption of the above FRS do not have significant financial impact on the Group except for the adoption of FRS 117. </t>
  </si>
  <si>
    <t>The Group has changed its financial year end from 31 December to 30 June so as to be coterminous with</t>
  </si>
  <si>
    <t xml:space="preserve">At 1 July 2006 </t>
  </si>
  <si>
    <t>Net profit for the financial period</t>
  </si>
  <si>
    <t>INDIVIDUAL QUARTER</t>
  </si>
  <si>
    <t>CUMULATIVE QUARTER</t>
  </si>
  <si>
    <t>Foreign currency translation</t>
  </si>
  <si>
    <t>Realisation of reserve</t>
  </si>
  <si>
    <t>Basic, for (loss)/profit from discontinued operations</t>
  </si>
  <si>
    <t>Diluted, for (loss)/profit from discontinued operations</t>
  </si>
  <si>
    <t xml:space="preserve">The Group has changed its financial year end from 31 December to 30 June so as to be coterminous with the year end </t>
  </si>
  <si>
    <t>There were no issuance and repayment of debts and equity securities for the current financial period-to-date except for</t>
  </si>
  <si>
    <t>Scheme at an exercise price of RM1.00 per ordinary share.</t>
  </si>
  <si>
    <t>the Defendant's Solicitors are of the opinion that the Plaintiff's chances of success in the claim against the Defendant</t>
  </si>
  <si>
    <t>are remote.</t>
  </si>
  <si>
    <t>Profit from continuing operations</t>
  </si>
  <si>
    <t>(Loss)/profit from discontinued operations</t>
  </si>
  <si>
    <t>Net profit attributable to equity holders of the Company</t>
  </si>
  <si>
    <t>operating lease with the unamortized carrying amount classified as prepaid lease payments.</t>
  </si>
  <si>
    <t xml:space="preserve">the purposes of lease classification. The land element is normally classified as an operating lease unless title passes to the </t>
  </si>
  <si>
    <t>financial periods</t>
  </si>
  <si>
    <t xml:space="preserve">Effective for </t>
  </si>
  <si>
    <t xml:space="preserve">There were no material events subsequent to the end of the current quarter that have not been reflected in the interim financial </t>
  </si>
  <si>
    <t>the year end of its holding company. Correspondingly, the income statement, statement of changes in equity,</t>
  </si>
  <si>
    <t>The changes have been accounted for by restating the following opening balances in the balance sheet as at 1 July 2007:</t>
  </si>
  <si>
    <t>Preceding year corresponding period</t>
  </si>
  <si>
    <t>financial statements for the eighteen-month period ended 30 June 2007 and the accompanying notes</t>
  </si>
  <si>
    <t xml:space="preserve">statements for the eighteen-month period ended 30 June 2007 and the accompanying notes attached to the </t>
  </si>
  <si>
    <t>Share capital</t>
  </si>
  <si>
    <t>Non-Current Liabilities</t>
  </si>
  <si>
    <t>Issue of ordinary shares pursuant to ESOS</t>
  </si>
  <si>
    <t xml:space="preserve">of its holding company. Correspondingly, the income statement, statement of changes in equity, and cash flow statements </t>
  </si>
  <si>
    <t>lessee at the end of the lease term.</t>
  </si>
  <si>
    <t>Effects of dilution from ESOS ('000)</t>
  </si>
  <si>
    <t>Basic, for profit from continuing operations (sen)</t>
  </si>
  <si>
    <t>Diluted, for profit from continuing operations (sen)</t>
  </si>
  <si>
    <t>Diluted, for (loss)/profit from discontinued operations (sen)</t>
  </si>
  <si>
    <t>Profit before tax</t>
  </si>
  <si>
    <t>Tax</t>
  </si>
  <si>
    <t>Profit after tax</t>
  </si>
  <si>
    <t>Deferred tax</t>
  </si>
  <si>
    <t>Audited (Restated)</t>
  </si>
  <si>
    <t>The condensed consolidated statements of changes in equity should be read in conjunction with the audited financial statements for the eighteen-month period</t>
  </si>
  <si>
    <t xml:space="preserve">financial statements for the eighteen-month period ended 30 June 2007 and the accompanying notes attached </t>
  </si>
  <si>
    <t>the eighteen-month period ended 30 June 2007 except for the adoption of the following new and revised FRSs:</t>
  </si>
  <si>
    <t>Unsecured:</t>
  </si>
  <si>
    <t>and cash flow statements of the preceding year corresponding period represents the period from 1 July 2006 to</t>
  </si>
  <si>
    <t>A4</t>
  </si>
  <si>
    <t>October 2007</t>
  </si>
  <si>
    <t>November 2007</t>
  </si>
  <si>
    <t>December 2007</t>
  </si>
  <si>
    <t xml:space="preserve">There was no change in the composition of the Group for the current quarter and the financial period-to-date. </t>
  </si>
  <si>
    <t xml:space="preserve">There was no purchase or disposal of quoted securities for the current quarter and financial period-to-date. There </t>
  </si>
  <si>
    <t xml:space="preserve">Net gains/(losses) recognised directly </t>
  </si>
  <si>
    <t xml:space="preserve">  in equity</t>
  </si>
  <si>
    <t>Total recognised gain/(loss)</t>
  </si>
  <si>
    <t>Dividends</t>
  </si>
  <si>
    <t>Proceeds from disposal of investment</t>
  </si>
  <si>
    <t>Advances from an associate</t>
  </si>
  <si>
    <t>Net repayment of short term borrowings</t>
  </si>
  <si>
    <t>corresponding period last year. This was mainly due to higher revenue from the property development and trading division.</t>
  </si>
  <si>
    <t>Net cash from investing activities</t>
  </si>
  <si>
    <t>Net cash used in financing activities</t>
  </si>
  <si>
    <t>period ended 30 June 2007.</t>
  </si>
  <si>
    <t>The interim financial statements should be read in conjunction with the audited financial statements for the eighteen-month</t>
  </si>
  <si>
    <t>The principal effects of the changes in accounting policies resulting from the adoption of the revised FRS 117 are discussed</t>
  </si>
  <si>
    <t>below:</t>
  </si>
  <si>
    <t xml:space="preserve">On 7 November 2007, Nian Sheng Investments Limited (a wholly owned subsidiary of DNP Holdings Berhad) had entered into a </t>
  </si>
  <si>
    <t xml:space="preserve">conditional agreement for the sale of its entire 6.28% interest in the issued share capital of Diamond String Limited ('DSL') </t>
  </si>
  <si>
    <t xml:space="preserve">together with its shareholders' loan to DSL of HKD46.01 million for a cash consideration of HKD214.91 million. The proposed  </t>
  </si>
  <si>
    <t>Profit/(loss) from operations</t>
  </si>
  <si>
    <t>There was no significant change in estimates of amount reported in prior interim periods or prior financial period.</t>
  </si>
  <si>
    <t xml:space="preserve">disposal has been completed on 17 December 2007 and resulted in a gain of RM65 million at Group level. </t>
  </si>
  <si>
    <t>Average</t>
  </si>
  <si>
    <t>Adjusted weighted average no of shares in issue and</t>
  </si>
  <si>
    <t>Basic, for (loss)/profit from discontinued operations(sen)</t>
  </si>
  <si>
    <t>Current year prospect</t>
  </si>
  <si>
    <t xml:space="preserve">  issuable ('000)</t>
  </si>
  <si>
    <t>With the capital gain on disposal of investment not subject to tax, the effective tax rate for the Group is lower than the statutory</t>
  </si>
  <si>
    <t xml:space="preserve">Net gains recognised directly </t>
  </si>
  <si>
    <t>Total recognised gain</t>
  </si>
  <si>
    <t xml:space="preserve">Accounting for Government Grants and Disclosure of Government </t>
  </si>
  <si>
    <t xml:space="preserve">  Assistance</t>
  </si>
  <si>
    <t>Profit/(loss) before tax</t>
  </si>
  <si>
    <t>Profit/(loss) after tax</t>
  </si>
  <si>
    <t xml:space="preserve">A first and final dividend of 5% less 27% tax amounting to RM11.6 million in respect of the eighteen-month financial period </t>
  </si>
  <si>
    <t>ended 30 June 2007 was paid on 28 November 2007.</t>
  </si>
  <si>
    <t>Penang and Kuala Lumpur.</t>
  </si>
  <si>
    <t>of retail outlets it currently has in Malaysia. With increased retail space distributing popular fashion brands like Topshop, Topman,</t>
  </si>
  <si>
    <t xml:space="preserve">Dorothy Perkins, Miss Selfridge, Warehouse, Karen Millen, Diva, Pumpkin Patch, Principles, Max Studio.Com and Reiss, the </t>
  </si>
  <si>
    <t>Group aims for steady growth and long-term profitability in its retail operations.</t>
  </si>
  <si>
    <t>The Group continues to sharpen its focus on its core businesses in property development and fashion retail.</t>
  </si>
  <si>
    <t>The Group expects to show growth in contribution from its property development division, in view of upcoming new projects in</t>
  </si>
  <si>
    <t>In the first half of the current financial year, the Group's trading division opened 18 new retail outlets, bringing to 50 the total number</t>
  </si>
  <si>
    <t>31 March 2007.</t>
  </si>
  <si>
    <t>31.3.2008</t>
  </si>
  <si>
    <t>31.3.2007</t>
  </si>
  <si>
    <t>FOR THE 9 MONTHS ENDED 31 MARCH 2008 - UNAUDITED</t>
  </si>
  <si>
    <t>AS AT 31 MARCH 2008</t>
  </si>
  <si>
    <t>31 March 2008</t>
  </si>
  <si>
    <t>At 31 March 2008</t>
  </si>
  <si>
    <t>At 31 March 2007</t>
  </si>
  <si>
    <t>9 months ended</t>
  </si>
  <si>
    <t>of the preceding year corresponding period represents the period from 1 July 2006 to 31 March 2007.</t>
  </si>
  <si>
    <t>Segmental revenue and results for the quarter ended 31 March 2008 :</t>
  </si>
  <si>
    <t>Segmental revenue and results for the 9 months ended 31 March 2008 :</t>
  </si>
  <si>
    <t>31/3/08</t>
  </si>
  <si>
    <t>was no investment in quoted securities as at 31 March 2008.</t>
  </si>
  <si>
    <t>The Board of Directors does not recommend the payment of any dividend for the quarter ended 31 March 2008.</t>
  </si>
  <si>
    <t>Deferred tax recognised</t>
  </si>
  <si>
    <t>Impairment losses on land and buildings</t>
  </si>
  <si>
    <t>January 2008</t>
  </si>
  <si>
    <t>March 2008</t>
  </si>
  <si>
    <t xml:space="preserve">the issuance of 901,800 ordinary shares of RM1.00 for cash pursuant to the Company's Employee Share Options </t>
  </si>
  <si>
    <t>The repurchase transaction was financed by internally generated funds. As at 22 May 2008,  the total number of treasury</t>
  </si>
  <si>
    <t xml:space="preserve">For the nine months ended 31 March 2008, the Group's revenue of RM270.6 million was 19% higher than the </t>
  </si>
  <si>
    <t xml:space="preserve">refer to note B6) the Group recorded a profit before tax of RM98.5 million for the nine months ended 31 March 2008 </t>
  </si>
  <si>
    <t>compared to RM28.2 million for the corresponding period last year.</t>
  </si>
  <si>
    <t xml:space="preserve">With the higher contribution from the property division and a RM65 million gain on disposal of investment (please </t>
  </si>
  <si>
    <t>The Group recorded a 5% decrease in revenue from RM89.7 million in the quarter ended 31 December 2007 to RM84.8 million</t>
  </si>
  <si>
    <t xml:space="preserve">in the quarter ended 31 March 2008. This was mainly due to the lower revenue recorded by the manufacturing, trading and  </t>
  </si>
  <si>
    <t>The Group recorded a profit before tax of RM5.0 million in the quarter ended 31 March 2008 compared to profit before tax</t>
  </si>
  <si>
    <t>rate for the current financial period-to-date.</t>
  </si>
  <si>
    <t xml:space="preserve">due to losses of certain subsidiaries which cannot be set off against taxable profits made by other subsidiaries and certain </t>
  </si>
  <si>
    <t>expenses which are not deductible for tax purposes.</t>
  </si>
  <si>
    <t xml:space="preserve">For the current quarter ended 31 March 2008, the effective tax rate for the Group is higher than the statutory rate principally </t>
  </si>
  <si>
    <t>Date :  29 May 2008</t>
  </si>
  <si>
    <t xml:space="preserve">of RM77.8 million in the quarter ended 31 December 2007. The higher profit before tax in the previous quarter was mainly due to </t>
  </si>
  <si>
    <t>shares held under Section 67A of the Companies Act, 1965 were 9,846,800 or 3% of the total paid up share capital</t>
  </si>
  <si>
    <r>
      <t>Selangor. The matter is now fixed for Case Management on 18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August 2008</t>
    </r>
    <r>
      <rPr>
        <sz val="10"/>
        <rFont val="Arial"/>
        <family val="2"/>
      </rPr>
      <t>. Based on the representation by the Defendant</t>
    </r>
  </si>
  <si>
    <t>property divisions.</t>
  </si>
  <si>
    <t>c) There were no foreign currency borrowings included in the above.</t>
  </si>
  <si>
    <t>statements other than as disclosed below:</t>
  </si>
  <si>
    <t>The JVCO is expected to commence operations upon completion of the development of the Condominium. As such, the Proposed</t>
  </si>
  <si>
    <t xml:space="preserve">There was no corporate proposal announced which remained incomplete as at 22 May 2008 other than as disclosed in Note A9. </t>
  </si>
  <si>
    <t xml:space="preserve">On 23 April 2008, DNP Holdings Berhad (DNP) entered into a conditional Joint Venture and Shareholders Agreement with USI </t>
  </si>
  <si>
    <t>Holdings Limited (USI), a related party of DNP, via Kualiti Gold Sdn Bhd (JVCO), an existing wholly owned subsidiary of DNP</t>
  </si>
  <si>
    <t xml:space="preserve">Joint Venture is not expected to have any effect on the earnings and earnings per share of the DNP Group for the financial year </t>
  </si>
  <si>
    <t xml:space="preserve">ending 30 June 2008. </t>
  </si>
  <si>
    <t xml:space="preserve">Barring any unforeseen circumstances, the Board believes that the Proposed Joint Venture is expected to contribute positively to </t>
  </si>
  <si>
    <t>the earnings of the DNP Group in the future.</t>
  </si>
  <si>
    <t xml:space="preserve">including the proposed acquisition of 115 Condominium Units together with 115 car parking bays and an option to acquire  </t>
  </si>
  <si>
    <t>additional up to 115 car parking bays by the JVCO.</t>
  </si>
  <si>
    <t>a RM65 million gain on disposal of investment. Please refer to note B6.</t>
  </si>
  <si>
    <t xml:space="preserve">As at 22 May 2008, the Group had outstanding forward foreign exchange sales contracts amounting to USD2.648 million </t>
  </si>
  <si>
    <t>and HKD3.9 million with licensed financial institutions in Malaysia. The USD contracts bear maturity dates from 23 May 2008 to</t>
  </si>
  <si>
    <t>12 June 2008 at rates of exchange ranging from RM3.2910 to RM3.4502 to USD1.0000. The HKD contract is at an exchange rate</t>
  </si>
  <si>
    <t>of RM0.4285 to HKD1.00 which will mature on 16 June 2008.</t>
  </si>
  <si>
    <t>Net cash from operating activities</t>
  </si>
  <si>
    <t>Net decrease in cash and cash equivalents</t>
  </si>
  <si>
    <t xml:space="preserve">The adoption of this standards has affected the classification of leases of land. Land and buildings are considered separately for </t>
  </si>
  <si>
    <t>Cumulative</t>
  </si>
  <si>
    <t xml:space="preserve">The Group adopted the same accounting policies and methods of computation as in the audited financial statements for </t>
  </si>
  <si>
    <t>FRS 117 Leases</t>
  </si>
  <si>
    <t>The Group has previously classified the lease of land as finance lease and has recognised the amount of prepaid lease payments</t>
  </si>
  <si>
    <t xml:space="preserve">as property within its property, plant and equipment. The Group shall on adoption of this standards treat such lease as an </t>
  </si>
  <si>
    <t>Changes in composition of the Group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</si>
</sst>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2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6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42" applyNumberFormat="1" applyFont="1" applyFill="1" applyAlignment="1" applyProtection="1">
      <alignment/>
      <protection/>
    </xf>
    <xf numFmtId="170" fontId="1" fillId="0" borderId="1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1" xfId="0" applyFont="1" applyFill="1" applyBorder="1" applyAlignment="1">
      <alignment/>
    </xf>
    <xf numFmtId="170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2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4" xfId="0" applyFont="1" applyBorder="1" applyAlignment="1">
      <alignment/>
    </xf>
    <xf numFmtId="37" fontId="1" fillId="0" borderId="0" xfId="0" applyFont="1" applyFill="1" applyAlignment="1" quotePrefix="1">
      <alignment horizontal="center"/>
    </xf>
    <xf numFmtId="37" fontId="1" fillId="0" borderId="12" xfId="0" applyFont="1" applyFill="1" applyBorder="1" applyAlignment="1">
      <alignment horizontal="right"/>
    </xf>
    <xf numFmtId="37" fontId="1" fillId="0" borderId="13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15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5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13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1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12" xfId="42" applyNumberFormat="1" applyFont="1" applyFill="1" applyBorder="1" applyAlignment="1" applyProtection="1">
      <alignment/>
      <protection/>
    </xf>
    <xf numFmtId="170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3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69" fontId="1" fillId="0" borderId="0" xfId="42" applyNumberFormat="1" applyFont="1" applyFill="1" applyAlignment="1">
      <alignment/>
    </xf>
    <xf numFmtId="37" fontId="1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42" applyNumberFormat="1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 horizontal="centerContinuous"/>
    </xf>
    <xf numFmtId="170" fontId="1" fillId="0" borderId="0" xfId="42" applyNumberFormat="1" applyFont="1" applyBorder="1" applyAlignment="1">
      <alignment horizontal="center"/>
    </xf>
    <xf numFmtId="170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12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0" fontId="1" fillId="0" borderId="14" xfId="42" applyNumberFormat="1" applyFont="1" applyBorder="1" applyAlignment="1">
      <alignment/>
    </xf>
    <xf numFmtId="170" fontId="1" fillId="0" borderId="0" xfId="42" applyNumberFormat="1" applyFont="1" applyFill="1" applyBorder="1" applyAlignment="1" applyProtection="1">
      <alignment horizontal="center"/>
      <protection/>
    </xf>
    <xf numFmtId="170" fontId="1" fillId="0" borderId="0" xfId="42" applyNumberFormat="1" applyFont="1" applyFill="1" applyBorder="1" applyAlignment="1">
      <alignment horizontal="right"/>
    </xf>
    <xf numFmtId="170" fontId="1" fillId="0" borderId="14" xfId="42" applyNumberFormat="1" applyFont="1" applyFill="1" applyBorder="1" applyAlignment="1" applyProtection="1">
      <alignment/>
      <protection/>
    </xf>
    <xf numFmtId="170" fontId="1" fillId="0" borderId="13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0" fontId="1" fillId="0" borderId="12" xfId="42" applyNumberFormat="1" applyFont="1" applyFill="1" applyBorder="1" applyAlignment="1">
      <alignment horizontal="right"/>
    </xf>
    <xf numFmtId="37" fontId="1" fillId="0" borderId="14" xfId="0" applyFont="1" applyFill="1" applyBorder="1" applyAlignment="1">
      <alignment/>
    </xf>
    <xf numFmtId="37" fontId="1" fillId="0" borderId="15" xfId="0" applyFont="1" applyFill="1" applyBorder="1" applyAlignment="1">
      <alignment/>
    </xf>
    <xf numFmtId="170" fontId="1" fillId="0" borderId="12" xfId="42" applyNumberFormat="1" applyFont="1" applyFill="1" applyBorder="1" applyAlignment="1">
      <alignment/>
    </xf>
    <xf numFmtId="37" fontId="1" fillId="0" borderId="0" xfId="0" applyFont="1" applyBorder="1" applyAlignment="1">
      <alignment horizontal="right"/>
    </xf>
    <xf numFmtId="37" fontId="1" fillId="0" borderId="12" xfId="0" applyFont="1" applyBorder="1" applyAlignment="1">
      <alignment horizontal="right"/>
    </xf>
    <xf numFmtId="170" fontId="1" fillId="0" borderId="14" xfId="42" applyNumberFormat="1" applyFont="1" applyBorder="1" applyAlignment="1">
      <alignment horizontal="right"/>
    </xf>
    <xf numFmtId="170" fontId="1" fillId="0" borderId="0" xfId="42" applyNumberFormat="1" applyFont="1" applyBorder="1" applyAlignment="1">
      <alignment horizontal="right"/>
    </xf>
    <xf numFmtId="170" fontId="1" fillId="0" borderId="13" xfId="42" applyNumberFormat="1" applyFont="1" applyBorder="1" applyAlignment="1">
      <alignment horizontal="right"/>
    </xf>
    <xf numFmtId="170" fontId="1" fillId="0" borderId="12" xfId="42" applyNumberFormat="1" applyFont="1" applyBorder="1" applyAlignment="1">
      <alignment horizontal="center"/>
    </xf>
    <xf numFmtId="37" fontId="2" fillId="0" borderId="0" xfId="0" applyFont="1" applyAlignment="1">
      <alignment horizontal="center" wrapText="1"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37" fontId="6" fillId="0" borderId="0" xfId="0" applyFont="1" applyFill="1" applyAlignment="1" applyProtection="1" quotePrefix="1">
      <alignment horizontal="left"/>
      <protection/>
    </xf>
    <xf numFmtId="0" fontId="1" fillId="0" borderId="0" xfId="57" applyFont="1" applyFill="1" applyAlignment="1">
      <alignment horizontal="left" vertical="top" wrapText="1"/>
      <protection/>
    </xf>
    <xf numFmtId="170" fontId="1" fillId="0" borderId="16" xfId="42" applyNumberFormat="1" applyFont="1" applyBorder="1" applyAlignment="1">
      <alignment/>
    </xf>
    <xf numFmtId="170" fontId="1" fillId="0" borderId="17" xfId="42" applyNumberFormat="1" applyFont="1" applyBorder="1" applyAlignment="1">
      <alignment/>
    </xf>
    <xf numFmtId="170" fontId="1" fillId="0" borderId="18" xfId="42" applyNumberFormat="1" applyFont="1" applyBorder="1" applyAlignment="1">
      <alignment/>
    </xf>
    <xf numFmtId="170" fontId="1" fillId="0" borderId="19" xfId="42" applyNumberFormat="1" applyFont="1" applyBorder="1" applyAlignment="1">
      <alignment/>
    </xf>
    <xf numFmtId="170" fontId="1" fillId="0" borderId="20" xfId="42" applyNumberFormat="1" applyFont="1" applyBorder="1" applyAlignment="1">
      <alignment/>
    </xf>
    <xf numFmtId="170" fontId="1" fillId="0" borderId="21" xfId="42" applyNumberFormat="1" applyFont="1" applyBorder="1" applyAlignment="1">
      <alignment/>
    </xf>
    <xf numFmtId="37" fontId="1" fillId="0" borderId="17" xfId="0" applyFont="1" applyBorder="1" applyAlignment="1">
      <alignment horizontal="right"/>
    </xf>
    <xf numFmtId="170" fontId="1" fillId="0" borderId="21" xfId="42" applyNumberFormat="1" applyFont="1" applyBorder="1" applyAlignment="1">
      <alignment horizontal="right"/>
    </xf>
    <xf numFmtId="170" fontId="1" fillId="0" borderId="17" xfId="42" applyNumberFormat="1" applyFont="1" applyBorder="1" applyAlignment="1">
      <alignment horizontal="right"/>
    </xf>
    <xf numFmtId="37" fontId="1" fillId="0" borderId="21" xfId="0" applyFont="1" applyBorder="1" applyAlignment="1">
      <alignment horizontal="right"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10" fillId="0" borderId="0" xfId="0" applyFont="1" applyFill="1" applyAlignment="1">
      <alignment horizontal="center"/>
    </xf>
    <xf numFmtId="37" fontId="10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left"/>
      <protection/>
    </xf>
    <xf numFmtId="37" fontId="1" fillId="0" borderId="14" xfId="0" applyFont="1" applyFill="1" applyBorder="1" applyAlignment="1">
      <alignment horizontal="right"/>
    </xf>
    <xf numFmtId="170" fontId="1" fillId="0" borderId="15" xfId="42" applyNumberFormat="1" applyFont="1" applyFill="1" applyBorder="1" applyAlignment="1" applyProtection="1">
      <alignment/>
      <protection/>
    </xf>
    <xf numFmtId="170" fontId="1" fillId="0" borderId="15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0" fontId="9" fillId="0" borderId="0" xfId="42" applyNumberFormat="1" applyFont="1" applyFill="1" applyBorder="1" applyAlignment="1" applyProtection="1">
      <alignment/>
      <protection/>
    </xf>
    <xf numFmtId="37" fontId="9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selection activeCell="B47" sqref="B47"/>
    </sheetView>
  </sheetViews>
  <sheetFormatPr defaultColWidth="9.140625" defaultRowHeight="12.75"/>
  <cols>
    <col min="1" max="1" width="43.421875" style="40" customWidth="1"/>
    <col min="2" max="2" width="14.28125" style="40" customWidth="1"/>
    <col min="3" max="4" width="14.00390625" style="40" customWidth="1"/>
    <col min="5" max="5" width="15.140625" style="40" customWidth="1"/>
    <col min="6" max="16384" width="9.140625" style="40" customWidth="1"/>
  </cols>
  <sheetData>
    <row r="1" spans="1:6" ht="12.75">
      <c r="A1" s="141" t="s">
        <v>10</v>
      </c>
      <c r="B1" s="141"/>
      <c r="C1" s="141"/>
      <c r="D1" s="141"/>
      <c r="E1" s="141"/>
      <c r="F1" s="14"/>
    </row>
    <row r="2" spans="1:6" ht="12.75">
      <c r="A2" s="141" t="s">
        <v>11</v>
      </c>
      <c r="B2" s="141"/>
      <c r="C2" s="141"/>
      <c r="D2" s="141"/>
      <c r="E2" s="141"/>
      <c r="F2" s="14"/>
    </row>
    <row r="3" spans="1:6" ht="12.75">
      <c r="A3" s="141" t="s">
        <v>12</v>
      </c>
      <c r="B3" s="141"/>
      <c r="C3" s="141"/>
      <c r="D3" s="141"/>
      <c r="E3" s="141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9" t="s">
        <v>198</v>
      </c>
    </row>
    <row r="7" ht="12.75">
      <c r="A7" s="67" t="s">
        <v>385</v>
      </c>
    </row>
    <row r="8" ht="12.75">
      <c r="A8" s="39"/>
    </row>
    <row r="9" spans="1:5" ht="12.75">
      <c r="A9" s="39"/>
      <c r="B9" s="142" t="s">
        <v>292</v>
      </c>
      <c r="C9" s="142"/>
      <c r="D9" s="142" t="s">
        <v>293</v>
      </c>
      <c r="E9" s="142"/>
    </row>
    <row r="10" spans="2:5" ht="40.5" customHeight="1">
      <c r="B10" s="142" t="s">
        <v>208</v>
      </c>
      <c r="C10" s="142"/>
      <c r="D10" s="106" t="s">
        <v>267</v>
      </c>
      <c r="E10" s="106" t="s">
        <v>313</v>
      </c>
    </row>
    <row r="11" spans="2:5" ht="12.75">
      <c r="B11" s="41" t="s">
        <v>383</v>
      </c>
      <c r="C11" s="41" t="s">
        <v>384</v>
      </c>
      <c r="D11" s="41" t="s">
        <v>383</v>
      </c>
      <c r="E11" s="41" t="s">
        <v>384</v>
      </c>
    </row>
    <row r="12" spans="2:5" ht="12.75">
      <c r="B12" s="41" t="s">
        <v>0</v>
      </c>
      <c r="C12" s="41" t="s">
        <v>0</v>
      </c>
      <c r="D12" s="41" t="s">
        <v>0</v>
      </c>
      <c r="E12" s="41" t="s">
        <v>0</v>
      </c>
    </row>
    <row r="13" spans="3:5" ht="12.75">
      <c r="C13" s="41"/>
      <c r="E13" s="41"/>
    </row>
    <row r="14" spans="3:5" ht="12.75">
      <c r="C14" s="41"/>
      <c r="E14" s="41"/>
    </row>
    <row r="15" spans="1:5" ht="12.75">
      <c r="A15" s="40" t="s">
        <v>18</v>
      </c>
      <c r="B15" s="69">
        <v>84771</v>
      </c>
      <c r="C15" s="103">
        <v>78609</v>
      </c>
      <c r="D15" s="45">
        <v>270569</v>
      </c>
      <c r="E15" s="100">
        <v>227473</v>
      </c>
    </row>
    <row r="16" spans="2:5" ht="12.75">
      <c r="B16" s="60"/>
      <c r="C16" s="83"/>
      <c r="E16" s="64"/>
    </row>
    <row r="17" spans="1:5" ht="12.75">
      <c r="A17" s="40" t="s">
        <v>196</v>
      </c>
      <c r="B17" s="60">
        <v>-79522</v>
      </c>
      <c r="C17" s="103">
        <v>-70218</v>
      </c>
      <c r="D17" s="40">
        <v>-240212</v>
      </c>
      <c r="E17" s="100">
        <v>-201138</v>
      </c>
    </row>
    <row r="18" spans="2:5" ht="12.75">
      <c r="B18" s="60"/>
      <c r="C18" s="83"/>
      <c r="E18" s="64"/>
    </row>
    <row r="19" spans="1:5" ht="12.75">
      <c r="A19" s="40" t="s">
        <v>195</v>
      </c>
      <c r="B19" s="69">
        <v>1150</v>
      </c>
      <c r="C19" s="103">
        <v>1767</v>
      </c>
      <c r="D19" s="45">
        <v>71978</v>
      </c>
      <c r="E19" s="100">
        <v>5081</v>
      </c>
    </row>
    <row r="20" spans="2:5" ht="12.75">
      <c r="B20" s="87"/>
      <c r="C20" s="101"/>
      <c r="D20" s="43"/>
      <c r="E20" s="101"/>
    </row>
    <row r="21" spans="1:5" ht="12.75">
      <c r="A21" s="40" t="s">
        <v>194</v>
      </c>
      <c r="B21" s="60">
        <f>SUM(B15:B19)</f>
        <v>6399</v>
      </c>
      <c r="C21" s="83">
        <f>SUM(C15:C19)</f>
        <v>10158</v>
      </c>
      <c r="D21" s="40">
        <f>SUM(D15:D19)</f>
        <v>102335</v>
      </c>
      <c r="E21" s="40">
        <f>SUM(E15:E19)</f>
        <v>31416</v>
      </c>
    </row>
    <row r="22" spans="3:5" ht="12.75">
      <c r="C22" s="64"/>
      <c r="E22" s="64"/>
    </row>
    <row r="23" spans="1:5" ht="12.75">
      <c r="A23" s="40" t="s">
        <v>27</v>
      </c>
      <c r="B23" s="60">
        <v>-878</v>
      </c>
      <c r="C23" s="103">
        <v>-1058</v>
      </c>
      <c r="D23" s="40">
        <v>-2989</v>
      </c>
      <c r="E23" s="100">
        <v>-3707</v>
      </c>
    </row>
    <row r="24" spans="2:5" ht="12.75">
      <c r="B24" s="60"/>
      <c r="C24" s="83"/>
      <c r="E24" s="64"/>
    </row>
    <row r="25" spans="1:5" ht="12.75">
      <c r="A25" s="56" t="s">
        <v>129</v>
      </c>
      <c r="B25" s="60">
        <v>-483</v>
      </c>
      <c r="C25" s="103">
        <v>189</v>
      </c>
      <c r="D25" s="40">
        <v>-821</v>
      </c>
      <c r="E25" s="100">
        <v>533</v>
      </c>
    </row>
    <row r="26" spans="1:5" ht="12.75">
      <c r="A26" s="56" t="s">
        <v>197</v>
      </c>
      <c r="B26" s="60"/>
      <c r="C26" s="64"/>
      <c r="E26" s="64"/>
    </row>
    <row r="27" spans="2:5" ht="12.75">
      <c r="B27" s="60"/>
      <c r="C27" s="64"/>
      <c r="E27" s="64"/>
    </row>
    <row r="28" spans="1:5" ht="12.75">
      <c r="A28" s="40" t="s">
        <v>325</v>
      </c>
      <c r="B28" s="90">
        <f>SUM(B21:B26)</f>
        <v>5038</v>
      </c>
      <c r="C28" s="102">
        <f>SUM(C21:C26)</f>
        <v>9289</v>
      </c>
      <c r="D28" s="46">
        <f>SUM(D21:D26)</f>
        <v>98525</v>
      </c>
      <c r="E28" s="46">
        <f>SUM(E21:E26)</f>
        <v>28242</v>
      </c>
    </row>
    <row r="29" spans="2:5" ht="12.75">
      <c r="B29" s="60"/>
      <c r="C29" s="64"/>
      <c r="E29" s="64"/>
    </row>
    <row r="30" spans="1:5" ht="12.75">
      <c r="A30" s="40" t="s">
        <v>326</v>
      </c>
      <c r="B30" s="69">
        <v>-1911</v>
      </c>
      <c r="C30" s="103">
        <v>1608</v>
      </c>
      <c r="D30" s="45">
        <v>-11150</v>
      </c>
      <c r="E30" s="100">
        <v>-4647</v>
      </c>
    </row>
    <row r="31" spans="2:5" ht="12.75">
      <c r="B31" s="87"/>
      <c r="C31" s="101"/>
      <c r="D31" s="43"/>
      <c r="E31" s="101"/>
    </row>
    <row r="32" spans="1:5" ht="12.75">
      <c r="A32" s="40" t="s">
        <v>327</v>
      </c>
      <c r="B32" s="69">
        <f>SUM(B28:B30)</f>
        <v>3127</v>
      </c>
      <c r="C32" s="103">
        <f>SUM(C28:C30)</f>
        <v>10897</v>
      </c>
      <c r="D32" s="69">
        <f>SUM(D28:D30)</f>
        <v>87375</v>
      </c>
      <c r="E32" s="69">
        <f>SUM(E28:E30)</f>
        <v>23595</v>
      </c>
    </row>
    <row r="33" spans="2:5" ht="12.75">
      <c r="B33" s="69"/>
      <c r="C33" s="103"/>
      <c r="D33" s="69"/>
      <c r="E33" s="103"/>
    </row>
    <row r="34" spans="1:5" ht="12.75">
      <c r="A34" s="40" t="s">
        <v>221</v>
      </c>
      <c r="B34" s="69">
        <v>-46</v>
      </c>
      <c r="C34" s="103">
        <v>13</v>
      </c>
      <c r="D34" s="69">
        <v>-142</v>
      </c>
      <c r="E34" s="100">
        <v>405</v>
      </c>
    </row>
    <row r="35" spans="2:5" ht="12.75">
      <c r="B35" s="69"/>
      <c r="C35" s="103"/>
      <c r="D35" s="69"/>
      <c r="E35" s="103"/>
    </row>
    <row r="36" spans="1:5" ht="13.5" thickBot="1">
      <c r="A36" s="40" t="s">
        <v>222</v>
      </c>
      <c r="B36" s="88">
        <f>+B32+B34</f>
        <v>3081</v>
      </c>
      <c r="C36" s="104">
        <f>+C32+C34</f>
        <v>10910</v>
      </c>
      <c r="D36" s="88">
        <f>+D32+D34</f>
        <v>87233</v>
      </c>
      <c r="E36" s="88">
        <f>+E32+E34</f>
        <v>24000</v>
      </c>
    </row>
    <row r="37" ht="13.5" thickTop="1">
      <c r="B37" s="60"/>
    </row>
    <row r="38" spans="1:2" ht="12.75">
      <c r="A38" s="40" t="s">
        <v>155</v>
      </c>
      <c r="B38" s="60"/>
    </row>
    <row r="39" spans="1:5" ht="12.75">
      <c r="A39" s="40" t="s">
        <v>156</v>
      </c>
      <c r="B39" s="60">
        <f>+B36</f>
        <v>3081</v>
      </c>
      <c r="C39" s="82">
        <f>+C36</f>
        <v>10910</v>
      </c>
      <c r="D39" s="40">
        <f>+D36</f>
        <v>87233</v>
      </c>
      <c r="E39" s="82">
        <f>+E36</f>
        <v>24000</v>
      </c>
    </row>
    <row r="40" spans="2:5" ht="12.75">
      <c r="B40" s="60"/>
      <c r="C40" s="60"/>
      <c r="E40" s="60"/>
    </row>
    <row r="41" spans="1:5" ht="12.75">
      <c r="A41" s="40" t="s">
        <v>8</v>
      </c>
      <c r="B41" s="60">
        <v>0</v>
      </c>
      <c r="C41" s="82">
        <v>0</v>
      </c>
      <c r="D41" s="70">
        <v>0</v>
      </c>
      <c r="E41" s="82">
        <v>0</v>
      </c>
    </row>
    <row r="42" ht="12.75">
      <c r="B42" s="60"/>
    </row>
    <row r="43" spans="1:5" ht="13.5" thickBot="1">
      <c r="A43" s="40" t="s">
        <v>157</v>
      </c>
      <c r="B43" s="88">
        <f>SUM(B39:B41)</f>
        <v>3081</v>
      </c>
      <c r="C43" s="88">
        <f>SUM(C39:C41)</f>
        <v>10910</v>
      </c>
      <c r="D43" s="44">
        <f>SUM(D39:D41)</f>
        <v>87233</v>
      </c>
      <c r="E43" s="88">
        <f>SUM(E39:E41)</f>
        <v>24000</v>
      </c>
    </row>
    <row r="44" ht="13.5" thickTop="1"/>
    <row r="45" ht="12.75">
      <c r="A45" s="40" t="s">
        <v>213</v>
      </c>
    </row>
    <row r="47" spans="1:5" ht="12.75">
      <c r="A47" s="40" t="s">
        <v>230</v>
      </c>
      <c r="B47" s="95">
        <v>1</v>
      </c>
      <c r="C47" s="95">
        <v>3.4899999999999998</v>
      </c>
      <c r="D47" s="95">
        <v>27.68</v>
      </c>
      <c r="E47" s="95">
        <v>7.55</v>
      </c>
    </row>
    <row r="48" spans="1:5" ht="12.75">
      <c r="A48" s="40" t="s">
        <v>296</v>
      </c>
      <c r="B48" s="13">
        <v>-0.01</v>
      </c>
      <c r="C48" s="13">
        <v>0</v>
      </c>
      <c r="D48" s="13">
        <v>-0.04</v>
      </c>
      <c r="E48" s="13">
        <v>0.12</v>
      </c>
    </row>
    <row r="49" spans="1:5" ht="12.75">
      <c r="A49" s="40" t="s">
        <v>217</v>
      </c>
      <c r="B49" s="13">
        <v>0.99</v>
      </c>
      <c r="C49" s="13">
        <v>3.4899999999999998</v>
      </c>
      <c r="D49" s="13">
        <v>27.64</v>
      </c>
      <c r="E49" s="13">
        <v>7.67</v>
      </c>
    </row>
    <row r="50" spans="2:5" ht="12.75">
      <c r="B50" s="13"/>
      <c r="C50" s="89"/>
      <c r="D50" s="13"/>
      <c r="E50" s="89"/>
    </row>
    <row r="51" spans="1:5" ht="12.75">
      <c r="A51" s="40" t="s">
        <v>231</v>
      </c>
      <c r="B51" s="13">
        <v>0.99</v>
      </c>
      <c r="C51" s="13">
        <v>3.4899999999999998</v>
      </c>
      <c r="D51" s="13">
        <v>27.49</v>
      </c>
      <c r="E51" s="13">
        <v>7.55</v>
      </c>
    </row>
    <row r="52" spans="1:5" ht="12.75">
      <c r="A52" s="40" t="s">
        <v>297</v>
      </c>
      <c r="B52" s="95">
        <v>-0.01</v>
      </c>
      <c r="C52" s="95">
        <v>0</v>
      </c>
      <c r="D52" s="95">
        <v>-0.04</v>
      </c>
      <c r="E52" s="95">
        <v>0.12</v>
      </c>
    </row>
    <row r="53" spans="1:5" ht="12.75">
      <c r="A53" s="1" t="s">
        <v>216</v>
      </c>
      <c r="B53" s="95">
        <v>0.98</v>
      </c>
      <c r="C53" s="95">
        <v>3.4899999999999998</v>
      </c>
      <c r="D53" s="95">
        <v>27.45</v>
      </c>
      <c r="E53" s="95">
        <v>7.67</v>
      </c>
    </row>
    <row r="58" ht="12.75">
      <c r="A58" s="40" t="s">
        <v>289</v>
      </c>
    </row>
    <row r="59" ht="12.75">
      <c r="A59" s="40" t="s">
        <v>311</v>
      </c>
    </row>
    <row r="60" ht="12.75">
      <c r="A60" s="40" t="s">
        <v>334</v>
      </c>
    </row>
    <row r="61" ht="12.75">
      <c r="A61" s="40" t="s">
        <v>382</v>
      </c>
    </row>
    <row r="63" spans="1:4" ht="12.75">
      <c r="A63" s="35" t="s">
        <v>202</v>
      </c>
      <c r="B63" s="1"/>
      <c r="C63" s="1"/>
      <c r="D63" s="1"/>
    </row>
    <row r="64" spans="1:4" ht="12.75">
      <c r="A64" s="52" t="s">
        <v>314</v>
      </c>
      <c r="B64" s="1"/>
      <c r="C64" s="1"/>
      <c r="D64" s="1"/>
    </row>
    <row r="65" spans="1:4" ht="12.75">
      <c r="A65" s="1" t="s">
        <v>144</v>
      </c>
      <c r="B65" s="1"/>
      <c r="C65" s="1"/>
      <c r="D65" s="1"/>
    </row>
  </sheetData>
  <sheetProtection/>
  <mergeCells count="6">
    <mergeCell ref="A2:E2"/>
    <mergeCell ref="A1:E1"/>
    <mergeCell ref="B10:C10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6"/>
  <sheetViews>
    <sheetView zoomScaleSheetLayoutView="75" zoomScalePageLayoutView="0" workbookViewId="0" topLeftCell="A16">
      <selection activeCell="F22" sqref="F22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3" spans="1:11" ht="12" customHeight="1">
      <c r="A3" s="141" t="s">
        <v>10</v>
      </c>
      <c r="B3" s="141"/>
      <c r="C3" s="141"/>
      <c r="D3" s="141"/>
      <c r="E3" s="141"/>
      <c r="F3" s="141"/>
      <c r="G3" s="141"/>
      <c r="H3" s="141"/>
      <c r="I3" s="14"/>
      <c r="J3" s="14"/>
      <c r="K3" s="14"/>
    </row>
    <row r="4" spans="1:11" ht="12" customHeight="1">
      <c r="A4" s="141" t="s">
        <v>11</v>
      </c>
      <c r="B4" s="141"/>
      <c r="C4" s="141"/>
      <c r="D4" s="141"/>
      <c r="E4" s="141"/>
      <c r="F4" s="141"/>
      <c r="G4" s="141"/>
      <c r="H4" s="141"/>
      <c r="I4" s="14"/>
      <c r="J4" s="3"/>
      <c r="K4" s="3"/>
    </row>
    <row r="5" spans="1:11" ht="12" customHeight="1">
      <c r="A5" s="141" t="s">
        <v>12</v>
      </c>
      <c r="B5" s="141"/>
      <c r="C5" s="141"/>
      <c r="D5" s="141"/>
      <c r="E5" s="141"/>
      <c r="F5" s="141"/>
      <c r="G5" s="141"/>
      <c r="H5" s="141"/>
      <c r="I5" s="14"/>
      <c r="J5" s="3"/>
      <c r="K5" s="3"/>
    </row>
    <row r="6" spans="1:8" ht="12" customHeight="1">
      <c r="A6" s="7"/>
      <c r="H6" s="15"/>
    </row>
    <row r="7" spans="2:8" ht="12.75">
      <c r="B7" s="7" t="s">
        <v>199</v>
      </c>
      <c r="F7" s="12"/>
      <c r="G7" s="12"/>
      <c r="H7" s="12"/>
    </row>
    <row r="8" spans="1:8" ht="12" customHeight="1">
      <c r="A8" s="4"/>
      <c r="B8" s="58" t="s">
        <v>386</v>
      </c>
      <c r="C8" s="4"/>
      <c r="D8" s="4"/>
      <c r="F8" s="32" t="s">
        <v>83</v>
      </c>
      <c r="G8" s="12"/>
      <c r="H8" s="32" t="s">
        <v>73</v>
      </c>
    </row>
    <row r="9" spans="1:8" ht="12" customHeight="1">
      <c r="A9" s="4"/>
      <c r="B9" s="4"/>
      <c r="C9" s="4"/>
      <c r="D9" s="4"/>
      <c r="E9" s="20"/>
      <c r="F9" s="32" t="s">
        <v>74</v>
      </c>
      <c r="G9" s="33"/>
      <c r="H9" s="32" t="s">
        <v>235</v>
      </c>
    </row>
    <row r="10" spans="1:8" ht="12.75">
      <c r="A10" s="4"/>
      <c r="B10" s="4"/>
      <c r="C10" s="4"/>
      <c r="D10" s="4"/>
      <c r="E10" s="20"/>
      <c r="F10" s="68" t="s">
        <v>387</v>
      </c>
      <c r="G10" s="33"/>
      <c r="H10" s="68" t="s">
        <v>234</v>
      </c>
    </row>
    <row r="11" spans="1:8" ht="12.75">
      <c r="A11" s="4"/>
      <c r="B11" s="4"/>
      <c r="C11" s="4"/>
      <c r="D11" s="4"/>
      <c r="E11" s="20"/>
      <c r="F11" s="32" t="s">
        <v>0</v>
      </c>
      <c r="G11" s="33"/>
      <c r="H11" s="32" t="s">
        <v>0</v>
      </c>
    </row>
    <row r="12" spans="1:8" ht="12" customHeight="1">
      <c r="A12" s="4"/>
      <c r="B12" s="4"/>
      <c r="C12" s="4"/>
      <c r="D12" s="4"/>
      <c r="F12" s="66" t="s">
        <v>212</v>
      </c>
      <c r="G12" s="12"/>
      <c r="H12" s="66" t="s">
        <v>329</v>
      </c>
    </row>
    <row r="13" spans="1:8" ht="12" customHeight="1">
      <c r="A13" s="4"/>
      <c r="B13" s="31" t="s">
        <v>253</v>
      </c>
      <c r="C13" s="4"/>
      <c r="D13" s="4"/>
      <c r="F13" s="66"/>
      <c r="G13" s="12"/>
      <c r="H13" s="66"/>
    </row>
    <row r="14" spans="1:8" ht="12" customHeight="1">
      <c r="A14" s="4"/>
      <c r="B14" s="4"/>
      <c r="C14" s="4"/>
      <c r="D14" s="4"/>
      <c r="F14" s="66"/>
      <c r="G14" s="12"/>
      <c r="H14" s="66"/>
    </row>
    <row r="15" spans="1:4" ht="12" customHeight="1">
      <c r="A15" s="4"/>
      <c r="B15" s="31" t="s">
        <v>154</v>
      </c>
      <c r="C15" s="4"/>
      <c r="D15" s="4"/>
    </row>
    <row r="16" spans="1:4" ht="12" customHeight="1">
      <c r="A16" s="4"/>
      <c r="B16" s="4"/>
      <c r="C16" s="4"/>
      <c r="D16" s="4"/>
    </row>
    <row r="17" spans="2:9" ht="12.75" customHeight="1">
      <c r="B17" s="2" t="s">
        <v>145</v>
      </c>
      <c r="C17" s="4"/>
      <c r="D17" s="4"/>
      <c r="F17" s="1">
        <v>118224</v>
      </c>
      <c r="H17" s="1">
        <v>114615</v>
      </c>
      <c r="I17" s="4"/>
    </row>
    <row r="18" spans="2:9" ht="12.75" customHeight="1">
      <c r="B18" s="2" t="s">
        <v>248</v>
      </c>
      <c r="C18" s="4"/>
      <c r="D18" s="4"/>
      <c r="F18" s="1">
        <v>8022</v>
      </c>
      <c r="H18" s="1">
        <v>8210</v>
      </c>
      <c r="I18" s="4"/>
    </row>
    <row r="19" spans="2:9" ht="12.75" customHeight="1">
      <c r="B19" s="16" t="s">
        <v>146</v>
      </c>
      <c r="C19" s="4"/>
      <c r="D19" s="4"/>
      <c r="F19" s="1">
        <v>101385</v>
      </c>
      <c r="H19" s="1">
        <v>67733</v>
      </c>
      <c r="I19" s="4"/>
    </row>
    <row r="20" spans="2:9" ht="12.75" customHeight="1">
      <c r="B20" s="2" t="s">
        <v>147</v>
      </c>
      <c r="C20" s="11"/>
      <c r="F20" s="1">
        <v>219285</v>
      </c>
      <c r="H20" s="1">
        <v>216103</v>
      </c>
      <c r="I20" s="4"/>
    </row>
    <row r="21" spans="2:9" ht="12.75">
      <c r="B21" s="2" t="s">
        <v>148</v>
      </c>
      <c r="C21" s="4"/>
      <c r="D21" s="4"/>
      <c r="F21" s="1">
        <v>4542</v>
      </c>
      <c r="H21" s="1">
        <v>4416</v>
      </c>
      <c r="I21" s="4"/>
    </row>
    <row r="22" spans="2:9" ht="12.75">
      <c r="B22" s="2" t="s">
        <v>23</v>
      </c>
      <c r="C22" s="4"/>
      <c r="D22" s="4"/>
      <c r="F22" s="61">
        <v>0</v>
      </c>
      <c r="H22" s="1">
        <v>5378</v>
      </c>
      <c r="I22" s="4"/>
    </row>
    <row r="23" spans="2:9" ht="12.75">
      <c r="B23" s="22" t="s">
        <v>149</v>
      </c>
      <c r="C23" s="4"/>
      <c r="D23" s="4"/>
      <c r="F23" s="1">
        <v>22168</v>
      </c>
      <c r="H23" s="1">
        <v>23176</v>
      </c>
      <c r="I23" s="4"/>
    </row>
    <row r="24" spans="2:9" ht="12.75">
      <c r="B24" s="2" t="s">
        <v>257</v>
      </c>
      <c r="C24" s="4"/>
      <c r="D24" s="4"/>
      <c r="F24" s="1">
        <v>12410</v>
      </c>
      <c r="H24" s="1">
        <v>12412</v>
      </c>
      <c r="I24" s="4"/>
    </row>
    <row r="25" spans="2:9" ht="12.75">
      <c r="B25" s="2"/>
      <c r="C25" s="10"/>
      <c r="D25" s="4"/>
      <c r="F25" s="29">
        <f>SUM(F17:F24)</f>
        <v>486036</v>
      </c>
      <c r="H25" s="29">
        <f>SUM(H17:H24)</f>
        <v>452043</v>
      </c>
      <c r="I25" s="4"/>
    </row>
    <row r="26" ht="12" customHeight="1"/>
    <row r="27" spans="2:8" ht="12" customHeight="1">
      <c r="B27" s="7" t="s">
        <v>6</v>
      </c>
      <c r="F27" s="12"/>
      <c r="G27" s="12"/>
      <c r="H27" s="12"/>
    </row>
    <row r="28" spans="2:8" ht="12" customHeight="1">
      <c r="B28" s="2"/>
      <c r="F28" s="12"/>
      <c r="G28" s="12"/>
      <c r="H28" s="12"/>
    </row>
    <row r="29" spans="2:8" ht="12" customHeight="1">
      <c r="B29" s="1" t="s">
        <v>256</v>
      </c>
      <c r="C29" s="11"/>
      <c r="F29" s="12">
        <v>281822</v>
      </c>
      <c r="G29" s="12"/>
      <c r="H29" s="12">
        <v>258914</v>
      </c>
    </row>
    <row r="30" spans="2:8" ht="12" customHeight="1">
      <c r="B30" s="2" t="s">
        <v>20</v>
      </c>
      <c r="C30" s="9"/>
      <c r="F30" s="12">
        <v>44521</v>
      </c>
      <c r="G30" s="12"/>
      <c r="H30" s="12">
        <v>54870</v>
      </c>
    </row>
    <row r="31" spans="2:8" ht="12" customHeight="1">
      <c r="B31" s="2" t="s">
        <v>26</v>
      </c>
      <c r="C31" s="9"/>
      <c r="F31" s="12">
        <v>55502</v>
      </c>
      <c r="G31" s="12"/>
      <c r="H31" s="12">
        <v>67835</v>
      </c>
    </row>
    <row r="32" spans="2:8" ht="12" customHeight="1">
      <c r="B32" s="2" t="s">
        <v>249</v>
      </c>
      <c r="C32" s="9"/>
      <c r="F32" s="12">
        <v>4797</v>
      </c>
      <c r="G32" s="12"/>
      <c r="H32" s="12">
        <v>2962</v>
      </c>
    </row>
    <row r="33" spans="2:8" ht="12.75">
      <c r="B33" s="2" t="s">
        <v>150</v>
      </c>
      <c r="C33" s="9"/>
      <c r="F33" s="34">
        <v>16770</v>
      </c>
      <c r="G33" s="12"/>
      <c r="H33" s="34">
        <v>17158</v>
      </c>
    </row>
    <row r="34" spans="2:8" ht="12.75">
      <c r="B34" s="2"/>
      <c r="C34" s="9"/>
      <c r="F34" s="97">
        <f>SUM(F29:F33)</f>
        <v>403412</v>
      </c>
      <c r="G34" s="12"/>
      <c r="H34" s="97">
        <f>SUM(H29:H33)</f>
        <v>401739</v>
      </c>
    </row>
    <row r="35" spans="2:8" ht="12.75">
      <c r="B35" s="2" t="s">
        <v>247</v>
      </c>
      <c r="C35" s="9"/>
      <c r="F35" s="34">
        <v>4107</v>
      </c>
      <c r="G35" s="12"/>
      <c r="H35" s="34">
        <v>4342</v>
      </c>
    </row>
    <row r="36" spans="6:8" ht="12" customHeight="1">
      <c r="F36" s="34">
        <f>+F34+F35</f>
        <v>407519</v>
      </c>
      <c r="G36" s="12"/>
      <c r="H36" s="34">
        <f>+H34+H35</f>
        <v>406081</v>
      </c>
    </row>
    <row r="37" spans="6:8" ht="12" customHeight="1">
      <c r="F37" s="12"/>
      <c r="G37" s="12"/>
      <c r="H37" s="12"/>
    </row>
    <row r="38" spans="2:8" ht="12" customHeight="1" thickBot="1">
      <c r="B38" s="20" t="s">
        <v>250</v>
      </c>
      <c r="F38" s="98">
        <f>+F36+F25</f>
        <v>893555</v>
      </c>
      <c r="G38" s="12"/>
      <c r="H38" s="98">
        <f>+H36+H25</f>
        <v>858124</v>
      </c>
    </row>
    <row r="39" spans="6:8" ht="12" customHeight="1" thickTop="1">
      <c r="F39" s="12"/>
      <c r="G39" s="12"/>
      <c r="H39" s="12"/>
    </row>
    <row r="40" spans="2:8" ht="12" customHeight="1">
      <c r="B40" s="20" t="s">
        <v>251</v>
      </c>
      <c r="F40" s="12"/>
      <c r="G40" s="12"/>
      <c r="H40" s="12"/>
    </row>
    <row r="41" spans="6:8" ht="12" customHeight="1">
      <c r="F41" s="12"/>
      <c r="G41" s="12"/>
      <c r="H41" s="12"/>
    </row>
    <row r="42" spans="2:8" ht="12.75">
      <c r="B42" s="2" t="s">
        <v>316</v>
      </c>
      <c r="E42" s="12"/>
      <c r="F42" s="12">
        <v>320973</v>
      </c>
      <c r="G42" s="12"/>
      <c r="H42" s="12">
        <v>320071</v>
      </c>
    </row>
    <row r="43" spans="2:8" ht="12.75">
      <c r="B43" s="2" t="s">
        <v>24</v>
      </c>
      <c r="E43" s="12"/>
      <c r="F43" s="12">
        <v>414419</v>
      </c>
      <c r="G43" s="12"/>
      <c r="H43" s="12">
        <v>337020</v>
      </c>
    </row>
    <row r="44" spans="2:8" ht="12.75">
      <c r="B44" s="2" t="s">
        <v>99</v>
      </c>
      <c r="C44" s="9"/>
      <c r="E44" s="12"/>
      <c r="F44" s="34">
        <v>-15313</v>
      </c>
      <c r="G44" s="12"/>
      <c r="H44" s="34">
        <v>-1274</v>
      </c>
    </row>
    <row r="45" spans="2:8" ht="12.75">
      <c r="B45" s="1" t="s">
        <v>254</v>
      </c>
      <c r="C45" s="9"/>
      <c r="E45" s="12"/>
      <c r="F45" s="29">
        <f>SUM(F42:F44)</f>
        <v>720079</v>
      </c>
      <c r="G45" s="12"/>
      <c r="H45" s="29">
        <f>SUM(H42:H44)</f>
        <v>655817</v>
      </c>
    </row>
    <row r="46" spans="2:8" ht="12.75" hidden="1">
      <c r="B46" s="2" t="s">
        <v>151</v>
      </c>
      <c r="C46" s="2"/>
      <c r="F46" s="71">
        <v>0</v>
      </c>
      <c r="H46" s="8">
        <v>0</v>
      </c>
    </row>
    <row r="47" spans="2:8" ht="12.75">
      <c r="B47" s="2"/>
      <c r="C47" s="2"/>
      <c r="F47" s="71"/>
      <c r="H47" s="8"/>
    </row>
    <row r="48" spans="2:8" ht="12.75">
      <c r="B48" s="7" t="s">
        <v>317</v>
      </c>
      <c r="C48" s="2"/>
      <c r="F48" s="71"/>
      <c r="H48" s="8"/>
    </row>
    <row r="49" spans="2:8" ht="12.75">
      <c r="B49" s="2"/>
      <c r="C49" s="2"/>
      <c r="F49" s="71"/>
      <c r="H49" s="8"/>
    </row>
    <row r="50" spans="2:8" ht="12.75">
      <c r="B50" s="2" t="s">
        <v>258</v>
      </c>
      <c r="C50" s="2"/>
      <c r="F50" s="12">
        <v>1377</v>
      </c>
      <c r="G50" s="12"/>
      <c r="H50" s="12">
        <v>1318</v>
      </c>
    </row>
    <row r="51" spans="2:8" ht="12.75">
      <c r="B51" s="2" t="s">
        <v>259</v>
      </c>
      <c r="F51" s="12">
        <v>52243</v>
      </c>
      <c r="G51" s="12"/>
      <c r="H51" s="12">
        <v>70519</v>
      </c>
    </row>
    <row r="52" spans="2:8" ht="12.75">
      <c r="B52" s="2" t="s">
        <v>153</v>
      </c>
      <c r="F52" s="12">
        <v>1759</v>
      </c>
      <c r="G52" s="12"/>
      <c r="H52" s="34">
        <v>2026</v>
      </c>
    </row>
    <row r="53" spans="2:8" ht="12.75">
      <c r="B53" s="2"/>
      <c r="F53" s="29">
        <f>SUM(F50:F52)</f>
        <v>55379</v>
      </c>
      <c r="G53" s="12"/>
      <c r="H53" s="29">
        <f>SUM(H50:H52)</f>
        <v>73863</v>
      </c>
    </row>
    <row r="54" spans="2:8" ht="12.75">
      <c r="B54" s="2"/>
      <c r="C54" s="2"/>
      <c r="F54" s="71"/>
      <c r="H54" s="8"/>
    </row>
    <row r="55" spans="2:8" ht="12.75">
      <c r="B55" s="7" t="s">
        <v>7</v>
      </c>
      <c r="F55" s="12"/>
      <c r="G55" s="12"/>
      <c r="H55" s="12"/>
    </row>
    <row r="56" spans="2:8" ht="12.75">
      <c r="B56" s="2"/>
      <c r="F56" s="12"/>
      <c r="G56" s="12"/>
      <c r="H56" s="12"/>
    </row>
    <row r="57" spans="2:8" ht="12.75">
      <c r="B57" s="2" t="s">
        <v>258</v>
      </c>
      <c r="F57" s="12">
        <v>106</v>
      </c>
      <c r="G57" s="12"/>
      <c r="H57" s="12">
        <v>106</v>
      </c>
    </row>
    <row r="58" spans="2:8" ht="12.75">
      <c r="B58" s="2" t="s">
        <v>259</v>
      </c>
      <c r="C58" s="9"/>
      <c r="F58" s="12">
        <v>40371</v>
      </c>
      <c r="G58" s="12"/>
      <c r="H58" s="12">
        <v>61321</v>
      </c>
    </row>
    <row r="59" spans="2:8" ht="12.75">
      <c r="B59" s="2" t="s">
        <v>25</v>
      </c>
      <c r="C59" s="9"/>
      <c r="F59" s="12">
        <v>76130</v>
      </c>
      <c r="G59" s="12"/>
      <c r="H59" s="12">
        <v>62075</v>
      </c>
    </row>
    <row r="60" spans="2:8" ht="12.75">
      <c r="B60" s="2" t="s">
        <v>260</v>
      </c>
      <c r="C60" s="9"/>
      <c r="F60" s="12">
        <v>1490</v>
      </c>
      <c r="G60" s="12"/>
      <c r="H60" s="12">
        <v>4942</v>
      </c>
    </row>
    <row r="61" spans="3:8" ht="12.75">
      <c r="C61" s="2"/>
      <c r="F61" s="29">
        <f>SUM(F57:F60)</f>
        <v>118097</v>
      </c>
      <c r="G61" s="12"/>
      <c r="H61" s="29">
        <f>SUM(H57:H60)</f>
        <v>128444</v>
      </c>
    </row>
    <row r="62" spans="2:8" ht="12.75">
      <c r="B62" s="1" t="s">
        <v>252</v>
      </c>
      <c r="C62" s="2"/>
      <c r="F62" s="29">
        <f>+F53+F61</f>
        <v>173476</v>
      </c>
      <c r="G62" s="12"/>
      <c r="H62" s="29">
        <f>+H53+H61</f>
        <v>202307</v>
      </c>
    </row>
    <row r="63" spans="3:8" ht="12.75">
      <c r="C63" s="2"/>
      <c r="F63" s="12"/>
      <c r="G63" s="12"/>
      <c r="H63" s="12"/>
    </row>
    <row r="64" spans="2:8" ht="13.5" thickBot="1">
      <c r="B64" s="20" t="s">
        <v>255</v>
      </c>
      <c r="F64" s="98">
        <f>+F45+F62</f>
        <v>893555</v>
      </c>
      <c r="H64" s="98">
        <f>+H45+H62</f>
        <v>858124</v>
      </c>
    </row>
    <row r="65" ht="13.5" thickTop="1"/>
    <row r="66" spans="2:8" ht="13.5" customHeight="1">
      <c r="B66" s="2"/>
      <c r="F66" s="12"/>
      <c r="G66" s="12"/>
      <c r="H66" s="12"/>
    </row>
    <row r="67" spans="2:8" ht="13.5" customHeight="1">
      <c r="B67" s="2"/>
      <c r="F67" s="12"/>
      <c r="H67" s="12"/>
    </row>
    <row r="68" spans="2:8" ht="13.5" customHeight="1">
      <c r="B68" s="2"/>
      <c r="F68" s="12"/>
      <c r="H68" s="12"/>
    </row>
    <row r="69" spans="2:8" ht="13.5" customHeight="1">
      <c r="B69" s="35"/>
      <c r="C69" s="12"/>
      <c r="D69" s="12"/>
      <c r="E69" s="12"/>
      <c r="F69" s="36"/>
      <c r="G69" s="12"/>
      <c r="H69" s="36"/>
    </row>
    <row r="70" spans="2:8" ht="13.5" customHeight="1">
      <c r="B70" s="35" t="s">
        <v>203</v>
      </c>
      <c r="C70" s="12"/>
      <c r="D70" s="12"/>
      <c r="E70" s="12"/>
      <c r="F70" s="13"/>
      <c r="G70" s="12"/>
      <c r="H70" s="13"/>
    </row>
    <row r="71" ht="12" customHeight="1">
      <c r="B71" s="52" t="s">
        <v>315</v>
      </c>
    </row>
    <row r="72" ht="12" customHeight="1">
      <c r="B72" s="1" t="s">
        <v>141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spans="1:2" ht="12" customHeight="1">
      <c r="A107" s="2"/>
      <c r="B107" s="22"/>
    </row>
    <row r="108" ht="12" customHeight="1">
      <c r="B108" s="22"/>
    </row>
    <row r="109" ht="12" customHeight="1"/>
    <row r="110" spans="1:2" ht="12" customHeight="1">
      <c r="A110" s="2"/>
      <c r="B110" s="2"/>
    </row>
    <row r="111" ht="12" customHeight="1">
      <c r="A111" s="2"/>
    </row>
    <row r="112" spans="1:2" ht="12" customHeight="1">
      <c r="A112" s="2"/>
      <c r="B112" s="2"/>
    </row>
    <row r="113" ht="12" customHeight="1"/>
    <row r="114" spans="1:2" ht="12" customHeight="1">
      <c r="A114" s="2"/>
      <c r="B114" s="2"/>
    </row>
    <row r="115" ht="12" customHeight="1"/>
    <row r="116" ht="12" customHeight="1">
      <c r="F116" s="5"/>
    </row>
    <row r="117" ht="12" customHeight="1"/>
    <row r="118" spans="2:6" ht="12" customHeight="1">
      <c r="B118" s="2"/>
      <c r="F118" s="6"/>
    </row>
    <row r="119" spans="2:6" ht="12" customHeight="1">
      <c r="B119" s="2"/>
      <c r="F119" s="6"/>
    </row>
    <row r="120" spans="2:6" ht="12" customHeight="1">
      <c r="B120" s="2"/>
      <c r="F120" s="21"/>
    </row>
    <row r="121" ht="12" customHeight="1"/>
    <row r="122" ht="12" customHeight="1">
      <c r="F122" s="6"/>
    </row>
    <row r="123" ht="12" customHeight="1"/>
    <row r="124" ht="12" customHeight="1"/>
    <row r="125" spans="1:2" ht="12" customHeight="1">
      <c r="A125" s="2"/>
      <c r="B125" s="2"/>
    </row>
    <row r="126" ht="12" customHeight="1"/>
    <row r="127" spans="1:2" ht="12" customHeight="1">
      <c r="A127" s="2"/>
      <c r="B127" s="2"/>
    </row>
    <row r="128" ht="12" customHeight="1"/>
    <row r="129" ht="12" customHeight="1">
      <c r="F129" s="5"/>
    </row>
    <row r="130" ht="12" customHeight="1"/>
    <row r="131" spans="2:6" ht="12" customHeight="1">
      <c r="B131" s="2"/>
      <c r="F131" s="6"/>
    </row>
    <row r="132" ht="12" customHeight="1"/>
    <row r="133" spans="1:2" ht="12" customHeight="1">
      <c r="A133" s="2"/>
      <c r="B133" s="22"/>
    </row>
    <row r="134" ht="12" customHeight="1">
      <c r="B134" s="22"/>
    </row>
    <row r="135" ht="12" customHeight="1"/>
    <row r="136" ht="12" customHeight="1">
      <c r="F136" s="5"/>
    </row>
    <row r="137" ht="12" customHeight="1"/>
    <row r="138" ht="12" customHeight="1">
      <c r="B138" s="2"/>
    </row>
    <row r="139" ht="12" customHeight="1"/>
    <row r="140" ht="12" customHeight="1">
      <c r="B140" s="2"/>
    </row>
    <row r="141" ht="12" customHeight="1"/>
    <row r="142" ht="12" customHeight="1">
      <c r="B142" s="2"/>
    </row>
    <row r="143" ht="12" customHeight="1"/>
    <row r="144" spans="1:2" ht="12" customHeight="1">
      <c r="A144" s="2"/>
      <c r="B144" s="22"/>
    </row>
    <row r="145" ht="12" customHeight="1">
      <c r="B145" s="22"/>
    </row>
    <row r="146" ht="12" customHeight="1">
      <c r="B146" s="22"/>
    </row>
    <row r="147" ht="12" customHeight="1"/>
    <row r="148" spans="1:2" ht="12" customHeight="1">
      <c r="A148" s="2"/>
      <c r="B148" s="22"/>
    </row>
    <row r="149" ht="12" customHeight="1">
      <c r="B149" s="22"/>
    </row>
    <row r="150" ht="12" customHeight="1"/>
    <row r="151" spans="1:2" ht="12" customHeight="1">
      <c r="A151" s="2"/>
      <c r="B151" s="2"/>
    </row>
    <row r="152" ht="12" customHeight="1"/>
    <row r="153" spans="1:2" ht="12" customHeight="1">
      <c r="A153" s="2"/>
      <c r="B153" s="22"/>
    </row>
    <row r="154" ht="12" customHeight="1">
      <c r="B154" s="22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2" ht="12" customHeight="1">
      <c r="A164" s="2"/>
      <c r="B164" s="2"/>
    </row>
    <row r="165" ht="12" customHeight="1"/>
    <row r="166" ht="12" customHeight="1">
      <c r="F166" s="5"/>
    </row>
    <row r="167" ht="12" customHeight="1"/>
    <row r="168" ht="12" customHeight="1">
      <c r="B168" s="2"/>
    </row>
    <row r="169" spans="3:6" ht="12" customHeight="1">
      <c r="C169" s="2"/>
      <c r="F169" s="6"/>
    </row>
    <row r="170" spans="3:6" ht="12" customHeight="1">
      <c r="C170" s="2"/>
      <c r="F170" s="6"/>
    </row>
    <row r="171" ht="12" customHeight="1"/>
    <row r="172" ht="12" customHeight="1">
      <c r="F172" s="6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spans="1:2" ht="12" customHeight="1">
      <c r="A182" s="2"/>
      <c r="B182" s="2"/>
    </row>
    <row r="183" ht="12" customHeight="1"/>
    <row r="184" spans="1:2" ht="12" customHeight="1">
      <c r="A184" s="2"/>
      <c r="B184" s="2"/>
    </row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/>
    <row r="201" ht="12" customHeight="1">
      <c r="A201" s="2"/>
    </row>
    <row r="202" ht="12" customHeight="1"/>
    <row r="203" spans="1:2" ht="12" customHeight="1">
      <c r="A203" s="2"/>
      <c r="B203" s="2"/>
    </row>
    <row r="204" ht="12" customHeight="1"/>
    <row r="205" spans="1:2" ht="12" customHeight="1">
      <c r="A205" s="2"/>
      <c r="B205" s="2"/>
    </row>
    <row r="206" ht="12" customHeight="1">
      <c r="B206" s="2"/>
    </row>
    <row r="207" ht="12" customHeight="1"/>
    <row r="208" spans="1:2" ht="12" customHeight="1">
      <c r="A208" s="2"/>
      <c r="B208" s="2"/>
    </row>
    <row r="209" ht="12" customHeight="1"/>
    <row r="210" spans="1:2" ht="12" customHeight="1">
      <c r="A210" s="2"/>
      <c r="B210" s="2"/>
    </row>
    <row r="211" ht="12" customHeight="1"/>
    <row r="212" ht="12" customHeight="1"/>
    <row r="213" ht="12" customHeight="1">
      <c r="A213" s="2"/>
    </row>
    <row r="214" ht="12" customHeight="1"/>
    <row r="215" ht="12" customHeight="1"/>
    <row r="216" ht="12" customHeight="1">
      <c r="A216" s="2"/>
    </row>
    <row r="217" ht="12" customHeight="1">
      <c r="A217" s="2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>
      <c r="C376" s="2" t="s">
        <v>1</v>
      </c>
    </row>
    <row r="377" ht="12" customHeight="1"/>
    <row r="378" ht="12" customHeight="1">
      <c r="C378" s="2" t="s">
        <v>2</v>
      </c>
    </row>
    <row r="379" ht="12" customHeight="1"/>
    <row r="380" ht="12" customHeight="1">
      <c r="C380" s="2" t="s">
        <v>3</v>
      </c>
    </row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>
      <c r="A1233" s="2" t="s">
        <v>4</v>
      </c>
    </row>
    <row r="1234" ht="12" customHeight="1"/>
    <row r="1235" ht="12" customHeight="1">
      <c r="A1235" s="2" t="s">
        <v>1</v>
      </c>
    </row>
    <row r="1236" ht="12" customHeight="1"/>
    <row r="1237" ht="12" customHeight="1">
      <c r="A1237" s="2" t="s">
        <v>2</v>
      </c>
    </row>
    <row r="1238" ht="12" customHeight="1"/>
    <row r="1239" ht="12" customHeight="1">
      <c r="A1239" s="2" t="s">
        <v>5</v>
      </c>
    </row>
    <row r="1240" ht="12" customHeight="1">
      <c r="A1240" s="2" t="s">
        <v>4</v>
      </c>
    </row>
    <row r="1241" ht="12" customHeight="1"/>
    <row r="1242" ht="12" customHeight="1">
      <c r="A1242" s="2" t="s">
        <v>1</v>
      </c>
    </row>
    <row r="1243" ht="12" customHeight="1"/>
    <row r="1244" ht="12" customHeight="1">
      <c r="A1244" s="2" t="s">
        <v>2</v>
      </c>
    </row>
    <row r="1245" ht="12" customHeight="1"/>
    <row r="1246" ht="12" customHeight="1">
      <c r="A1246" s="2" t="s">
        <v>5</v>
      </c>
    </row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642" ht="12" customHeight="1"/>
    <row r="1644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</sheetData>
  <sheetProtection/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90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38.421875" style="40" customWidth="1"/>
    <col min="2" max="2" width="13.140625" style="40" customWidth="1"/>
    <col min="3" max="4" width="12.28125" style="40" customWidth="1"/>
    <col min="5" max="7" width="14.421875" style="40" customWidth="1"/>
    <col min="8" max="8" width="15.00390625" style="40" customWidth="1"/>
    <col min="9" max="9" width="13.28125" style="40" customWidth="1"/>
    <col min="10" max="16384" width="9.140625" style="40" customWidth="1"/>
  </cols>
  <sheetData>
    <row r="1" spans="1:9" ht="12.75">
      <c r="A1" s="141" t="s">
        <v>10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141" t="s">
        <v>11</v>
      </c>
      <c r="B2" s="141"/>
      <c r="C2" s="141"/>
      <c r="D2" s="141"/>
      <c r="E2" s="141"/>
      <c r="F2" s="141"/>
      <c r="G2" s="141"/>
      <c r="H2" s="141"/>
      <c r="I2" s="141"/>
    </row>
    <row r="3" spans="1:9" ht="12.75">
      <c r="A3" s="141" t="s">
        <v>12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9" t="s">
        <v>200</v>
      </c>
    </row>
    <row r="6" ht="12.75">
      <c r="A6" s="67" t="s">
        <v>385</v>
      </c>
    </row>
    <row r="7" ht="12.75">
      <c r="A7" s="67"/>
    </row>
    <row r="8" spans="1:9" ht="12.75">
      <c r="A8" s="67"/>
      <c r="B8" s="86" t="s">
        <v>188</v>
      </c>
      <c r="C8" s="84"/>
      <c r="D8" s="85"/>
      <c r="E8" s="85" t="s">
        <v>187</v>
      </c>
      <c r="F8" s="84"/>
      <c r="G8" s="84"/>
      <c r="H8" s="84"/>
      <c r="I8" s="84"/>
    </row>
    <row r="9" spans="6:7" ht="12.75">
      <c r="F9" s="41" t="s">
        <v>100</v>
      </c>
      <c r="G9" s="41"/>
    </row>
    <row r="10" spans="2:9" ht="12.75">
      <c r="B10" s="41" t="s">
        <v>28</v>
      </c>
      <c r="C10" s="41" t="s">
        <v>71</v>
      </c>
      <c r="D10" s="41" t="s">
        <v>94</v>
      </c>
      <c r="E10" s="41" t="s">
        <v>96</v>
      </c>
      <c r="F10" s="41" t="s">
        <v>97</v>
      </c>
      <c r="G10" s="41" t="s">
        <v>185</v>
      </c>
      <c r="H10" s="41" t="s">
        <v>98</v>
      </c>
      <c r="I10" s="41" t="s">
        <v>30</v>
      </c>
    </row>
    <row r="11" spans="2:9" ht="12.75">
      <c r="B11" s="41" t="s">
        <v>29</v>
      </c>
      <c r="C11" s="41" t="s">
        <v>72</v>
      </c>
      <c r="D11" s="41" t="s">
        <v>95</v>
      </c>
      <c r="E11" s="41" t="s">
        <v>24</v>
      </c>
      <c r="F11" s="41" t="s">
        <v>24</v>
      </c>
      <c r="G11" s="41" t="s">
        <v>186</v>
      </c>
      <c r="H11" s="41" t="s">
        <v>113</v>
      </c>
      <c r="I11" s="41"/>
    </row>
    <row r="12" spans="2:9" ht="12.75">
      <c r="B12" s="41"/>
      <c r="C12" s="41"/>
      <c r="D12" s="41"/>
      <c r="E12" s="41"/>
      <c r="F12" s="41"/>
      <c r="G12" s="41"/>
      <c r="H12" s="42"/>
      <c r="I12" s="42"/>
    </row>
    <row r="13" spans="2:9" ht="12.75"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41" t="s">
        <v>0</v>
      </c>
      <c r="H13" s="41" t="s">
        <v>0</v>
      </c>
      <c r="I13" s="41" t="s">
        <v>0</v>
      </c>
    </row>
    <row r="14" spans="2:9" ht="12.75"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56" t="s">
        <v>261</v>
      </c>
      <c r="B15" s="64">
        <v>320071</v>
      </c>
      <c r="C15" s="64">
        <v>-1274</v>
      </c>
      <c r="D15" s="64">
        <v>116741</v>
      </c>
      <c r="E15" s="64">
        <v>13669</v>
      </c>
      <c r="F15" s="64">
        <v>12300</v>
      </c>
      <c r="G15" s="83">
        <v>241</v>
      </c>
      <c r="H15" s="64">
        <v>194069</v>
      </c>
      <c r="I15" s="64">
        <f>SUM(B15:H15)</f>
        <v>655817</v>
      </c>
    </row>
    <row r="16" spans="1:9" ht="12.75">
      <c r="A16" s="40" t="s">
        <v>294</v>
      </c>
      <c r="B16" s="111">
        <v>0</v>
      </c>
      <c r="C16" s="90">
        <v>0</v>
      </c>
      <c r="D16" s="90">
        <v>0</v>
      </c>
      <c r="E16" s="90">
        <v>0</v>
      </c>
      <c r="F16" s="90">
        <v>1411</v>
      </c>
      <c r="G16" s="90">
        <v>0</v>
      </c>
      <c r="H16" s="90">
        <v>0</v>
      </c>
      <c r="I16" s="117">
        <f>SUM(B16:H16)</f>
        <v>1411</v>
      </c>
    </row>
    <row r="17" spans="1:9" ht="12.75">
      <c r="A17" s="40" t="s">
        <v>295</v>
      </c>
      <c r="B17" s="115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f>-E17</f>
        <v>0</v>
      </c>
      <c r="I17" s="118">
        <f>SUM(B17:H17)</f>
        <v>0</v>
      </c>
    </row>
    <row r="18" spans="1:9" ht="12.75">
      <c r="A18" s="110" t="s">
        <v>367</v>
      </c>
      <c r="B18" s="111"/>
      <c r="C18" s="90"/>
      <c r="D18" s="90"/>
      <c r="E18" s="90"/>
      <c r="F18" s="90"/>
      <c r="G18" s="90"/>
      <c r="H18" s="90"/>
      <c r="I18" s="119"/>
    </row>
    <row r="19" spans="1:9" ht="12.75">
      <c r="A19" s="110" t="s">
        <v>342</v>
      </c>
      <c r="B19" s="113">
        <f aca="true" t="shared" si="0" ref="B19:I19">SUM(B16:B17)</f>
        <v>0</v>
      </c>
      <c r="C19" s="69">
        <f t="shared" si="0"/>
        <v>0</v>
      </c>
      <c r="D19" s="69">
        <f t="shared" si="0"/>
        <v>0</v>
      </c>
      <c r="E19" s="69">
        <f t="shared" si="0"/>
        <v>0</v>
      </c>
      <c r="F19" s="69">
        <f t="shared" si="0"/>
        <v>1411</v>
      </c>
      <c r="G19" s="69">
        <f t="shared" si="0"/>
        <v>0</v>
      </c>
      <c r="H19" s="69">
        <f t="shared" si="0"/>
        <v>0</v>
      </c>
      <c r="I19" s="114">
        <f t="shared" si="0"/>
        <v>1411</v>
      </c>
    </row>
    <row r="20" spans="1:9" ht="12.75">
      <c r="A20" s="56" t="s">
        <v>291</v>
      </c>
      <c r="B20" s="115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87233</v>
      </c>
      <c r="I20" s="120">
        <f>SUM(B20:H20)</f>
        <v>87233</v>
      </c>
    </row>
    <row r="21" spans="1:9" ht="12.75">
      <c r="A21" s="50" t="s">
        <v>368</v>
      </c>
      <c r="B21" s="60">
        <f aca="true" t="shared" si="1" ref="B21:I21">SUM(B19:B20)</f>
        <v>0</v>
      </c>
      <c r="C21" s="60">
        <f t="shared" si="1"/>
        <v>0</v>
      </c>
      <c r="D21" s="60">
        <f t="shared" si="1"/>
        <v>0</v>
      </c>
      <c r="E21" s="60">
        <f t="shared" si="1"/>
        <v>0</v>
      </c>
      <c r="F21" s="60">
        <f>SUM(F19:F20)</f>
        <v>1411</v>
      </c>
      <c r="G21" s="60">
        <f t="shared" si="1"/>
        <v>0</v>
      </c>
      <c r="H21" s="60">
        <f t="shared" si="1"/>
        <v>87233</v>
      </c>
      <c r="I21" s="60">
        <f t="shared" si="1"/>
        <v>88644</v>
      </c>
    </row>
    <row r="22" spans="1:9" ht="12.75">
      <c r="A22" s="40" t="s">
        <v>114</v>
      </c>
      <c r="B22" s="69">
        <v>0</v>
      </c>
      <c r="C22" s="69">
        <v>-14039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4">
        <f>SUM(B22:H22)</f>
        <v>-14039</v>
      </c>
    </row>
    <row r="23" spans="1:9" ht="12.75">
      <c r="A23" s="40" t="s">
        <v>344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-11618</v>
      </c>
      <c r="I23" s="64">
        <f>SUM(B23:H23)</f>
        <v>-11618</v>
      </c>
    </row>
    <row r="24" spans="1:9" ht="12.75">
      <c r="A24" s="40" t="s">
        <v>318</v>
      </c>
      <c r="B24" s="69">
        <v>902</v>
      </c>
      <c r="C24" s="69">
        <v>0</v>
      </c>
      <c r="D24" s="69">
        <v>9</v>
      </c>
      <c r="E24" s="69">
        <v>0</v>
      </c>
      <c r="F24" s="69">
        <v>0</v>
      </c>
      <c r="G24" s="69">
        <v>-9</v>
      </c>
      <c r="H24" s="69">
        <v>0</v>
      </c>
      <c r="I24" s="83">
        <f>SUM(B24:H24)</f>
        <v>902</v>
      </c>
    </row>
    <row r="25" spans="1:9" ht="12.75">
      <c r="A25" s="1" t="s">
        <v>214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373</v>
      </c>
      <c r="H25" s="69">
        <v>0</v>
      </c>
      <c r="I25" s="83">
        <f>SUM(B25:H25)</f>
        <v>373</v>
      </c>
    </row>
    <row r="26" spans="1:9" ht="13.5" thickBot="1">
      <c r="A26" s="56" t="s">
        <v>388</v>
      </c>
      <c r="B26" s="44">
        <f>SUM(B21:B25)+B15</f>
        <v>320973</v>
      </c>
      <c r="C26" s="44">
        <f aca="true" t="shared" si="2" ref="C26:H26">SUM(C21:C25)+C15</f>
        <v>-15313</v>
      </c>
      <c r="D26" s="44">
        <f t="shared" si="2"/>
        <v>116750</v>
      </c>
      <c r="E26" s="44">
        <f t="shared" si="2"/>
        <v>13669</v>
      </c>
      <c r="F26" s="44">
        <f t="shared" si="2"/>
        <v>13711</v>
      </c>
      <c r="G26" s="44">
        <f t="shared" si="2"/>
        <v>605</v>
      </c>
      <c r="H26" s="44">
        <f t="shared" si="2"/>
        <v>269684</v>
      </c>
      <c r="I26" s="44">
        <f>SUM(I21:I25)+I15</f>
        <v>720079</v>
      </c>
    </row>
    <row r="27" spans="2:9" ht="13.5" thickTop="1">
      <c r="B27" s="41"/>
      <c r="C27" s="41"/>
      <c r="D27" s="41"/>
      <c r="E27" s="41"/>
      <c r="F27" s="41"/>
      <c r="G27" s="41"/>
      <c r="H27" s="41"/>
      <c r="I27" s="41"/>
    </row>
    <row r="28" spans="2:9" ht="12.75">
      <c r="B28" s="41"/>
      <c r="C28" s="41"/>
      <c r="D28" s="41"/>
      <c r="E28" s="41"/>
      <c r="F28" s="41"/>
      <c r="G28" s="41"/>
      <c r="H28" s="41"/>
      <c r="I28" s="41"/>
    </row>
    <row r="29" spans="1:9" ht="12.75">
      <c r="A29" s="56" t="s">
        <v>290</v>
      </c>
      <c r="B29" s="60">
        <v>314667</v>
      </c>
      <c r="C29" s="60">
        <v>-1254</v>
      </c>
      <c r="D29" s="60">
        <v>116320</v>
      </c>
      <c r="E29" s="60">
        <v>7290</v>
      </c>
      <c r="F29" s="60">
        <v>11099</v>
      </c>
      <c r="G29" s="60">
        <v>16</v>
      </c>
      <c r="H29" s="60">
        <v>119087</v>
      </c>
      <c r="I29" s="60">
        <f aca="true" t="shared" si="3" ref="I29:I39">SUM(B29:H29)</f>
        <v>567225</v>
      </c>
    </row>
    <row r="30" spans="1:9" ht="12.75">
      <c r="A30" s="40" t="s">
        <v>294</v>
      </c>
      <c r="B30" s="111">
        <v>0</v>
      </c>
      <c r="C30" s="90">
        <v>0</v>
      </c>
      <c r="D30" s="90">
        <v>0</v>
      </c>
      <c r="E30" s="90">
        <v>0</v>
      </c>
      <c r="F30" s="90">
        <v>420</v>
      </c>
      <c r="G30" s="90">
        <v>0</v>
      </c>
      <c r="H30" s="90">
        <v>0</v>
      </c>
      <c r="I30" s="112">
        <f t="shared" si="3"/>
        <v>420</v>
      </c>
    </row>
    <row r="31" spans="1:9" ht="12.75">
      <c r="A31" s="40" t="s">
        <v>398</v>
      </c>
      <c r="B31" s="113">
        <v>0</v>
      </c>
      <c r="C31" s="69">
        <v>0</v>
      </c>
      <c r="D31" s="69">
        <v>0</v>
      </c>
      <c r="E31" s="69">
        <v>-376</v>
      </c>
      <c r="F31" s="69">
        <v>0</v>
      </c>
      <c r="G31" s="69">
        <v>0</v>
      </c>
      <c r="H31" s="69">
        <v>0</v>
      </c>
      <c r="I31" s="114">
        <f t="shared" si="3"/>
        <v>-376</v>
      </c>
    </row>
    <row r="32" spans="1:9" ht="12.75">
      <c r="A32" s="40" t="s">
        <v>397</v>
      </c>
      <c r="B32" s="113">
        <v>0</v>
      </c>
      <c r="C32" s="69">
        <v>0</v>
      </c>
      <c r="D32" s="69">
        <v>0</v>
      </c>
      <c r="E32" s="69">
        <v>244</v>
      </c>
      <c r="F32" s="69">
        <v>0</v>
      </c>
      <c r="G32" s="69">
        <v>0</v>
      </c>
      <c r="H32" s="69">
        <v>0</v>
      </c>
      <c r="I32" s="114">
        <f t="shared" si="3"/>
        <v>244</v>
      </c>
    </row>
    <row r="33" spans="1:9" ht="12.75">
      <c r="A33" s="40" t="s">
        <v>295</v>
      </c>
      <c r="B33" s="115">
        <v>0</v>
      </c>
      <c r="C33" s="87">
        <v>0</v>
      </c>
      <c r="D33" s="87">
        <v>0</v>
      </c>
      <c r="E33" s="87">
        <v>-139</v>
      </c>
      <c r="F33" s="87">
        <v>0</v>
      </c>
      <c r="G33" s="87">
        <v>0</v>
      </c>
      <c r="H33" s="87">
        <v>139</v>
      </c>
      <c r="I33" s="116">
        <f t="shared" si="3"/>
        <v>0</v>
      </c>
    </row>
    <row r="34" spans="1:9" ht="12.75">
      <c r="A34" s="110" t="s">
        <v>341</v>
      </c>
      <c r="B34" s="111"/>
      <c r="C34" s="90"/>
      <c r="D34" s="90"/>
      <c r="E34" s="90"/>
      <c r="F34" s="90"/>
      <c r="G34" s="90"/>
      <c r="H34" s="90"/>
      <c r="I34" s="112"/>
    </row>
    <row r="35" spans="1:9" ht="12.75">
      <c r="A35" s="110" t="s">
        <v>342</v>
      </c>
      <c r="B35" s="113">
        <f aca="true" t="shared" si="4" ref="B35:I35">SUM(B30:B33)</f>
        <v>0</v>
      </c>
      <c r="C35" s="69">
        <f t="shared" si="4"/>
        <v>0</v>
      </c>
      <c r="D35" s="69">
        <f t="shared" si="4"/>
        <v>0</v>
      </c>
      <c r="E35" s="69">
        <f t="shared" si="4"/>
        <v>-271</v>
      </c>
      <c r="F35" s="69">
        <f t="shared" si="4"/>
        <v>420</v>
      </c>
      <c r="G35" s="69">
        <f t="shared" si="4"/>
        <v>0</v>
      </c>
      <c r="H35" s="69">
        <f t="shared" si="4"/>
        <v>139</v>
      </c>
      <c r="I35" s="114">
        <f t="shared" si="4"/>
        <v>288</v>
      </c>
    </row>
    <row r="36" spans="1:9" ht="12.75">
      <c r="A36" s="56" t="s">
        <v>291</v>
      </c>
      <c r="B36" s="115">
        <v>0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24000</v>
      </c>
      <c r="I36" s="116">
        <f>SUM(B36:H36)</f>
        <v>24000</v>
      </c>
    </row>
    <row r="37" spans="1:9" ht="12.75">
      <c r="A37" s="50" t="s">
        <v>343</v>
      </c>
      <c r="B37" s="60">
        <f>SUM(B35:B36)</f>
        <v>0</v>
      </c>
      <c r="C37" s="60">
        <f aca="true" t="shared" si="5" ref="C37:H37">SUM(C35:C36)</f>
        <v>0</v>
      </c>
      <c r="D37" s="60">
        <f t="shared" si="5"/>
        <v>0</v>
      </c>
      <c r="E37" s="60">
        <f t="shared" si="5"/>
        <v>-271</v>
      </c>
      <c r="F37" s="60">
        <f t="shared" si="5"/>
        <v>420</v>
      </c>
      <c r="G37" s="60">
        <f t="shared" si="5"/>
        <v>0</v>
      </c>
      <c r="H37" s="60">
        <f t="shared" si="5"/>
        <v>24139</v>
      </c>
      <c r="I37" s="60">
        <f>SUM(I35:I36)</f>
        <v>24288</v>
      </c>
    </row>
    <row r="38" spans="1:9" ht="12.75">
      <c r="A38" s="40" t="s">
        <v>114</v>
      </c>
      <c r="B38" s="60">
        <v>0</v>
      </c>
      <c r="C38" s="60">
        <v>-20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f>SUM(B38:H38)</f>
        <v>-20</v>
      </c>
    </row>
    <row r="39" spans="1:9" ht="12.75">
      <c r="A39" s="1" t="s">
        <v>214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109</v>
      </c>
      <c r="H39" s="60">
        <v>0</v>
      </c>
      <c r="I39" s="60">
        <f t="shared" si="3"/>
        <v>109</v>
      </c>
    </row>
    <row r="40" spans="1:9" ht="13.5" thickBot="1">
      <c r="A40" s="56" t="s">
        <v>389</v>
      </c>
      <c r="B40" s="88">
        <f>SUM(B37:B39)+B29</f>
        <v>314667</v>
      </c>
      <c r="C40" s="88">
        <f aca="true" t="shared" si="6" ref="C40:H40">SUM(C37:C39)+C29</f>
        <v>-1274</v>
      </c>
      <c r="D40" s="88">
        <f t="shared" si="6"/>
        <v>116320</v>
      </c>
      <c r="E40" s="88">
        <f t="shared" si="6"/>
        <v>7019</v>
      </c>
      <c r="F40" s="88">
        <f t="shared" si="6"/>
        <v>11519</v>
      </c>
      <c r="G40" s="88">
        <f t="shared" si="6"/>
        <v>125</v>
      </c>
      <c r="H40" s="88">
        <f t="shared" si="6"/>
        <v>143226</v>
      </c>
      <c r="I40" s="88">
        <f>SUM(I37:I39)+I29</f>
        <v>591602</v>
      </c>
    </row>
    <row r="41" ht="13.5" thickTop="1"/>
    <row r="44" ht="12.75">
      <c r="A44" s="35" t="s">
        <v>330</v>
      </c>
    </row>
    <row r="45" ht="12.75">
      <c r="A45" s="16" t="s">
        <v>236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45" max="10" man="1"/>
  </rowBreaks>
  <ignoredErrors>
    <ignoredError sqref="B35 C35:D35 F35:G35" formulaRange="1"/>
    <ignoredError sqref="I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zoomScalePageLayoutView="0" workbookViewId="0" topLeftCell="A52">
      <selection activeCell="A14" sqref="A14"/>
    </sheetView>
  </sheetViews>
  <sheetFormatPr defaultColWidth="9.140625" defaultRowHeight="12.75"/>
  <cols>
    <col min="1" max="1" width="47.28125" style="40" customWidth="1"/>
    <col min="2" max="2" width="16.7109375" style="40" customWidth="1"/>
    <col min="3" max="3" width="16.421875" style="40" customWidth="1"/>
    <col min="4" max="4" width="16.57421875" style="40" customWidth="1"/>
    <col min="5" max="16384" width="9.140625" style="40" customWidth="1"/>
  </cols>
  <sheetData>
    <row r="1" spans="1:13" ht="12.75">
      <c r="A1" s="141" t="s">
        <v>10</v>
      </c>
      <c r="B1" s="141"/>
      <c r="C1" s="141"/>
      <c r="D1" s="141"/>
      <c r="E1" s="141"/>
      <c r="F1" s="14"/>
      <c r="G1" s="14"/>
      <c r="H1" s="14"/>
      <c r="I1" s="14"/>
      <c r="J1" s="14"/>
      <c r="K1" s="14"/>
      <c r="L1" s="14"/>
      <c r="M1" s="14"/>
    </row>
    <row r="2" spans="1:13" ht="12.75">
      <c r="A2" s="141" t="s">
        <v>11</v>
      </c>
      <c r="B2" s="141"/>
      <c r="C2" s="141"/>
      <c r="D2" s="141"/>
      <c r="E2" s="141"/>
      <c r="F2" s="14"/>
      <c r="G2" s="14"/>
      <c r="H2" s="14"/>
      <c r="I2" s="14"/>
      <c r="J2" s="14"/>
      <c r="K2" s="14"/>
      <c r="L2" s="14"/>
      <c r="M2" s="14"/>
    </row>
    <row r="3" spans="1:13" ht="12.75">
      <c r="A3" s="141" t="s">
        <v>12</v>
      </c>
      <c r="B3" s="141"/>
      <c r="C3" s="141"/>
      <c r="D3" s="141"/>
      <c r="E3" s="141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9" t="s">
        <v>201</v>
      </c>
      <c r="B5" s="39"/>
    </row>
    <row r="6" spans="1:2" ht="12.75">
      <c r="A6" s="67" t="s">
        <v>385</v>
      </c>
      <c r="B6" s="39"/>
    </row>
    <row r="7" spans="3:4" ht="12.75">
      <c r="C7" s="42" t="s">
        <v>390</v>
      </c>
      <c r="D7" s="42" t="s">
        <v>390</v>
      </c>
    </row>
    <row r="8" spans="3:4" ht="12.75">
      <c r="C8" s="42" t="s">
        <v>383</v>
      </c>
      <c r="D8" s="42" t="s">
        <v>384</v>
      </c>
    </row>
    <row r="9" spans="3:4" ht="12.75">
      <c r="C9" s="41" t="s">
        <v>0</v>
      </c>
      <c r="D9" s="41" t="s">
        <v>0</v>
      </c>
    </row>
    <row r="10" spans="1:4" ht="12.75">
      <c r="A10" s="40" t="s">
        <v>125</v>
      </c>
      <c r="C10" s="37"/>
      <c r="D10" s="37"/>
    </row>
    <row r="12" spans="1:4" ht="12.75">
      <c r="A12" s="40" t="s">
        <v>325</v>
      </c>
      <c r="C12" s="45"/>
      <c r="D12" s="82"/>
    </row>
    <row r="13" spans="1:4" ht="12.75">
      <c r="A13" s="40" t="s">
        <v>262</v>
      </c>
      <c r="C13" s="45">
        <v>98525</v>
      </c>
      <c r="D13" s="82">
        <v>28242</v>
      </c>
    </row>
    <row r="14" spans="1:4" ht="12.75">
      <c r="A14" s="40" t="s">
        <v>263</v>
      </c>
      <c r="C14" s="43">
        <v>-142</v>
      </c>
      <c r="D14" s="105">
        <v>405</v>
      </c>
    </row>
    <row r="15" spans="3:4" ht="12.75">
      <c r="C15" s="45">
        <f>SUM(C13:C14)</f>
        <v>98383</v>
      </c>
      <c r="D15" s="45">
        <f>SUM(D13:D14)</f>
        <v>28647</v>
      </c>
    </row>
    <row r="16" spans="1:4" ht="12.75">
      <c r="A16" s="40" t="s">
        <v>117</v>
      </c>
      <c r="C16" s="45"/>
      <c r="D16" s="69"/>
    </row>
    <row r="17" spans="3:4" ht="12.75">
      <c r="C17" s="45"/>
      <c r="D17" s="69"/>
    </row>
    <row r="18" spans="1:4" ht="12.75">
      <c r="A18" s="40" t="s">
        <v>131</v>
      </c>
      <c r="C18" s="45">
        <v>12188</v>
      </c>
      <c r="D18" s="82">
        <v>21940</v>
      </c>
    </row>
    <row r="19" spans="1:4" ht="12.75">
      <c r="A19" s="40" t="s">
        <v>132</v>
      </c>
      <c r="C19" s="43">
        <v>-64730</v>
      </c>
      <c r="D19" s="105">
        <v>1675</v>
      </c>
    </row>
    <row r="20" spans="3:4" ht="12.75">
      <c r="C20" s="45"/>
      <c r="D20" s="69"/>
    </row>
    <row r="21" spans="1:4" ht="12.75">
      <c r="A21" s="40" t="s">
        <v>118</v>
      </c>
      <c r="C21" s="45">
        <f>SUM(C15:C19)</f>
        <v>45841</v>
      </c>
      <c r="D21" s="45">
        <f>SUM(D15:D19)</f>
        <v>52262</v>
      </c>
    </row>
    <row r="22" spans="3:4" ht="12.75">
      <c r="C22" s="45"/>
      <c r="D22" s="69"/>
    </row>
    <row r="23" spans="1:4" ht="12.75">
      <c r="A23" s="56" t="s">
        <v>134</v>
      </c>
      <c r="C23" s="45">
        <v>-18667</v>
      </c>
      <c r="D23" s="82">
        <v>-35255</v>
      </c>
    </row>
    <row r="24" spans="1:4" ht="12.75">
      <c r="A24" s="56" t="s">
        <v>133</v>
      </c>
      <c r="C24" s="43">
        <v>13776</v>
      </c>
      <c r="D24" s="105">
        <v>6513</v>
      </c>
    </row>
    <row r="25" spans="3:4" ht="12.75">
      <c r="C25" s="45"/>
      <c r="D25" s="69"/>
    </row>
    <row r="26" spans="1:4" ht="12.75">
      <c r="A26" s="40" t="s">
        <v>232</v>
      </c>
      <c r="C26" s="45">
        <f>SUM(C21:C24)</f>
        <v>40950</v>
      </c>
      <c r="D26" s="45">
        <f>SUM(D21:D24)</f>
        <v>23520</v>
      </c>
    </row>
    <row r="27" spans="3:4" ht="12.75">
      <c r="C27" s="45"/>
      <c r="D27" s="69"/>
    </row>
    <row r="28" spans="1:4" ht="12.75">
      <c r="A28" s="40" t="s">
        <v>119</v>
      </c>
      <c r="C28" s="45">
        <v>-4666</v>
      </c>
      <c r="D28" s="82">
        <v>-7100</v>
      </c>
    </row>
    <row r="29" spans="1:4" ht="12.75">
      <c r="A29" s="40" t="s">
        <v>120</v>
      </c>
      <c r="C29" s="45">
        <v>-16081</v>
      </c>
      <c r="D29" s="82">
        <v>-8191</v>
      </c>
    </row>
    <row r="30" spans="1:4" ht="12.75" hidden="1">
      <c r="A30" s="40" t="s">
        <v>191</v>
      </c>
      <c r="C30" s="69">
        <v>0</v>
      </c>
      <c r="D30" s="82" t="s">
        <v>237</v>
      </c>
    </row>
    <row r="31" spans="1:4" ht="12.75" hidden="1">
      <c r="A31" s="40" t="s">
        <v>205</v>
      </c>
      <c r="C31" s="69">
        <v>0</v>
      </c>
      <c r="D31" s="82" t="s">
        <v>237</v>
      </c>
    </row>
    <row r="32" spans="1:4" ht="12.75">
      <c r="A32" s="40" t="s">
        <v>191</v>
      </c>
      <c r="C32" s="69">
        <v>0</v>
      </c>
      <c r="D32" s="82">
        <v>-269</v>
      </c>
    </row>
    <row r="33" spans="1:4" ht="12.75">
      <c r="A33" s="40" t="s">
        <v>205</v>
      </c>
      <c r="C33" s="69">
        <v>-1165</v>
      </c>
      <c r="D33" s="82">
        <v>-1435</v>
      </c>
    </row>
    <row r="34" spans="3:4" ht="12.75">
      <c r="C34" s="45"/>
      <c r="D34" s="69"/>
    </row>
    <row r="35" spans="1:4" ht="12.75">
      <c r="A35" s="139" t="s">
        <v>436</v>
      </c>
      <c r="C35" s="57">
        <f>SUM(C26:C33)</f>
        <v>19038</v>
      </c>
      <c r="D35" s="57">
        <f>SUM(D26:D33)</f>
        <v>6525</v>
      </c>
    </row>
    <row r="36" spans="1:4" ht="12.75">
      <c r="A36" s="56"/>
      <c r="C36" s="45"/>
      <c r="D36" s="69"/>
    </row>
    <row r="37" spans="1:4" ht="12.75">
      <c r="A37" s="56" t="s">
        <v>126</v>
      </c>
      <c r="C37" s="45"/>
      <c r="D37" s="69"/>
    </row>
    <row r="38" spans="3:4" ht="12.75">
      <c r="C38" s="45"/>
      <c r="D38" s="69"/>
    </row>
    <row r="39" spans="1:4" ht="12.75">
      <c r="A39" s="40" t="s">
        <v>121</v>
      </c>
      <c r="C39" s="45">
        <v>1849</v>
      </c>
      <c r="D39" s="82">
        <v>402</v>
      </c>
    </row>
    <row r="40" spans="1:4" ht="12.75" hidden="1">
      <c r="A40" s="40" t="s">
        <v>190</v>
      </c>
      <c r="C40" s="69">
        <v>0</v>
      </c>
      <c r="D40" s="82" t="s">
        <v>237</v>
      </c>
    </row>
    <row r="41" spans="1:4" ht="12.75">
      <c r="A41" s="40" t="s">
        <v>219</v>
      </c>
      <c r="C41" s="69">
        <v>-26</v>
      </c>
      <c r="D41" s="82">
        <v>0</v>
      </c>
    </row>
    <row r="42" spans="1:4" ht="12.75" hidden="1">
      <c r="A42" s="40" t="s">
        <v>206</v>
      </c>
      <c r="C42" s="69">
        <v>0</v>
      </c>
      <c r="D42" s="82" t="s">
        <v>237</v>
      </c>
    </row>
    <row r="43" spans="1:4" ht="12.75" hidden="1">
      <c r="A43" s="40" t="s">
        <v>207</v>
      </c>
      <c r="C43" s="69">
        <v>0</v>
      </c>
      <c r="D43" s="82" t="s">
        <v>237</v>
      </c>
    </row>
    <row r="44" spans="1:4" ht="12.75" hidden="1">
      <c r="A44" s="56" t="s">
        <v>220</v>
      </c>
      <c r="C44" s="69">
        <v>0</v>
      </c>
      <c r="D44" s="82" t="s">
        <v>237</v>
      </c>
    </row>
    <row r="45" spans="1:4" ht="12.75">
      <c r="A45" s="40" t="s">
        <v>206</v>
      </c>
      <c r="C45" s="69">
        <v>-1312</v>
      </c>
      <c r="D45" s="82">
        <v>-528</v>
      </c>
    </row>
    <row r="46" spans="1:4" ht="12.75">
      <c r="A46" s="40" t="s">
        <v>346</v>
      </c>
      <c r="C46" s="69">
        <v>345</v>
      </c>
      <c r="D46" s="82">
        <v>0</v>
      </c>
    </row>
    <row r="47" spans="1:4" ht="12.75">
      <c r="A47" s="40" t="s">
        <v>207</v>
      </c>
      <c r="C47" s="69">
        <v>19654</v>
      </c>
      <c r="D47" s="82">
        <v>5137</v>
      </c>
    </row>
    <row r="48" spans="1:4" ht="12.75">
      <c r="A48" s="56" t="s">
        <v>142</v>
      </c>
      <c r="C48" s="69">
        <v>942</v>
      </c>
      <c r="D48" s="82">
        <v>3827</v>
      </c>
    </row>
    <row r="49" spans="1:4" ht="12.75">
      <c r="A49" s="50" t="s">
        <v>345</v>
      </c>
      <c r="C49" s="69">
        <v>70052</v>
      </c>
      <c r="D49" s="82">
        <v>0</v>
      </c>
    </row>
    <row r="50" spans="1:4" ht="12.75">
      <c r="A50" s="40" t="s">
        <v>122</v>
      </c>
      <c r="C50" s="45">
        <v>-9027</v>
      </c>
      <c r="D50" s="82">
        <v>-2782</v>
      </c>
    </row>
    <row r="51" spans="1:4" ht="12.75">
      <c r="A51" s="40" t="s">
        <v>123</v>
      </c>
      <c r="C51" s="45">
        <v>-36146</v>
      </c>
      <c r="D51" s="82">
        <v>-2375</v>
      </c>
    </row>
    <row r="52" spans="1:4" ht="12.75">
      <c r="A52" s="56" t="s">
        <v>124</v>
      </c>
      <c r="C52" s="45">
        <v>-3182</v>
      </c>
      <c r="D52" s="82">
        <v>-1037</v>
      </c>
    </row>
    <row r="53" spans="1:4" ht="12.75">
      <c r="A53" s="50"/>
      <c r="C53" s="69"/>
      <c r="D53" s="82"/>
    </row>
    <row r="54" spans="1:4" ht="12.75">
      <c r="A54" s="56" t="s">
        <v>349</v>
      </c>
      <c r="C54" s="57">
        <f>SUM(C39:C53)</f>
        <v>43149</v>
      </c>
      <c r="D54" s="57">
        <f>SUM(D39:D53)</f>
        <v>2644</v>
      </c>
    </row>
    <row r="55" spans="1:4" ht="12.75">
      <c r="A55" s="56"/>
      <c r="C55" s="45"/>
      <c r="D55" s="69"/>
    </row>
    <row r="56" spans="1:4" ht="12.75">
      <c r="A56" s="56" t="s">
        <v>127</v>
      </c>
      <c r="C56" s="45"/>
      <c r="D56" s="69"/>
    </row>
    <row r="57" spans="1:4" ht="12.75">
      <c r="A57" s="56"/>
      <c r="C57" s="45"/>
      <c r="D57" s="69"/>
    </row>
    <row r="58" spans="1:4" ht="12.75">
      <c r="A58" s="50" t="s">
        <v>347</v>
      </c>
      <c r="C58" s="45">
        <v>-20900</v>
      </c>
      <c r="D58" s="82">
        <v>-7621</v>
      </c>
    </row>
    <row r="59" spans="1:4" ht="12.75">
      <c r="A59" s="50" t="s">
        <v>128</v>
      </c>
      <c r="C59" s="45">
        <v>-18281</v>
      </c>
      <c r="D59" s="82">
        <v>-5400</v>
      </c>
    </row>
    <row r="60" spans="1:4" ht="12.75" hidden="1">
      <c r="A60" s="50" t="s">
        <v>189</v>
      </c>
      <c r="C60" s="69">
        <v>0</v>
      </c>
      <c r="D60" s="82" t="s">
        <v>237</v>
      </c>
    </row>
    <row r="61" spans="1:4" ht="12.75" hidden="1">
      <c r="A61" s="16" t="s">
        <v>215</v>
      </c>
      <c r="C61" s="69">
        <v>0</v>
      </c>
      <c r="D61" s="82" t="s">
        <v>237</v>
      </c>
    </row>
    <row r="62" spans="1:4" ht="12.75">
      <c r="A62" s="16" t="s">
        <v>215</v>
      </c>
      <c r="C62" s="69">
        <v>902</v>
      </c>
      <c r="D62" s="82">
        <v>0</v>
      </c>
    </row>
    <row r="63" spans="1:4" ht="12.75">
      <c r="A63" s="16" t="s">
        <v>189</v>
      </c>
      <c r="C63" s="69">
        <v>-11618</v>
      </c>
      <c r="D63" s="82">
        <v>0</v>
      </c>
    </row>
    <row r="64" spans="1:4" ht="12.75">
      <c r="A64" s="56" t="s">
        <v>193</v>
      </c>
      <c r="C64" s="69">
        <v>-14039</v>
      </c>
      <c r="D64" s="82">
        <v>-20</v>
      </c>
    </row>
    <row r="65" spans="1:4" ht="12.75">
      <c r="A65" s="56"/>
      <c r="C65" s="45"/>
      <c r="D65" s="69"/>
    </row>
    <row r="66" spans="1:4" ht="12.75">
      <c r="A66" s="40" t="s">
        <v>350</v>
      </c>
      <c r="C66" s="57">
        <f>SUM(C58:C65)</f>
        <v>-63936</v>
      </c>
      <c r="D66" s="57">
        <f>SUM(D58:D65)</f>
        <v>-13041</v>
      </c>
    </row>
    <row r="67" ht="12.75">
      <c r="D67" s="69"/>
    </row>
    <row r="68" spans="1:4" ht="12.75">
      <c r="A68" s="139" t="s">
        <v>437</v>
      </c>
      <c r="C68" s="40">
        <f>+C35+C54+C66</f>
        <v>-1749</v>
      </c>
      <c r="D68" s="40">
        <f>+D35+D54+D66</f>
        <v>-3872</v>
      </c>
    </row>
    <row r="69" spans="1:4" ht="12.75">
      <c r="A69" s="50" t="s">
        <v>152</v>
      </c>
      <c r="C69" s="40">
        <v>1390</v>
      </c>
      <c r="D69" s="82">
        <v>1541</v>
      </c>
    </row>
    <row r="70" ht="12.75">
      <c r="D70" s="60"/>
    </row>
    <row r="71" spans="1:4" ht="12.75">
      <c r="A71" s="40" t="s">
        <v>115</v>
      </c>
      <c r="C71" s="40">
        <v>17129</v>
      </c>
      <c r="D71" s="82">
        <v>17088</v>
      </c>
    </row>
    <row r="72" ht="12.75">
      <c r="D72" s="60"/>
    </row>
    <row r="73" spans="1:4" ht="13.5" thickBot="1">
      <c r="A73" s="40" t="s">
        <v>116</v>
      </c>
      <c r="C73" s="44">
        <f>+C68+C71+C69</f>
        <v>16770</v>
      </c>
      <c r="D73" s="44">
        <f>+D68+D71+D69</f>
        <v>14757</v>
      </c>
    </row>
    <row r="74" ht="13.5" thickTop="1">
      <c r="D74" s="60"/>
    </row>
    <row r="75" spans="1:4" ht="12.75">
      <c r="A75" s="40" t="s">
        <v>85</v>
      </c>
      <c r="D75" s="69"/>
    </row>
    <row r="76" ht="12.75">
      <c r="D76" s="60"/>
    </row>
    <row r="77" spans="1:4" ht="12.75">
      <c r="A77" s="40" t="s">
        <v>86</v>
      </c>
      <c r="C77" s="40">
        <v>13730</v>
      </c>
      <c r="D77" s="82">
        <v>10427</v>
      </c>
    </row>
    <row r="78" spans="1:4" ht="12.75">
      <c r="A78" s="40" t="s">
        <v>87</v>
      </c>
      <c r="C78" s="40">
        <v>3040</v>
      </c>
      <c r="D78" s="82">
        <v>4330</v>
      </c>
    </row>
    <row r="79" spans="3:4" ht="13.5" thickBot="1">
      <c r="C79" s="44">
        <f>SUM(C77:C78)</f>
        <v>16770</v>
      </c>
      <c r="D79" s="44">
        <f>SUM(D77:D78)</f>
        <v>14757</v>
      </c>
    </row>
    <row r="80" spans="3:4" ht="13.5" thickTop="1">
      <c r="C80" s="45"/>
      <c r="D80" s="45"/>
    </row>
    <row r="81" spans="1:4" ht="12.75">
      <c r="A81" s="35" t="s">
        <v>204</v>
      </c>
      <c r="B81" s="35"/>
      <c r="D81" s="69"/>
    </row>
    <row r="82" spans="1:2" ht="12.75">
      <c r="A82" s="52" t="s">
        <v>331</v>
      </c>
      <c r="B82" s="1"/>
    </row>
    <row r="83" ht="12.75">
      <c r="A83" s="40" t="s">
        <v>139</v>
      </c>
    </row>
  </sheetData>
  <sheetProtection/>
  <mergeCells count="3">
    <mergeCell ref="A3:E3"/>
    <mergeCell ref="A2:E2"/>
    <mergeCell ref="A1:E1"/>
  </mergeCells>
  <printOptions/>
  <pageMargins left="0.63" right="0.45" top="0.35" bottom="0.25" header="0.27" footer="0.25"/>
  <pageSetup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9"/>
  <sheetViews>
    <sheetView view="pageBreakPreview" zoomScaleSheetLayoutView="100" zoomScalePageLayoutView="0" workbookViewId="0" topLeftCell="A327">
      <selection activeCell="D332" sqref="D332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8515625" style="1" customWidth="1"/>
    <col min="5" max="5" width="11.140625" style="1" customWidth="1"/>
    <col min="6" max="6" width="9.8515625" style="1" customWidth="1"/>
    <col min="7" max="7" width="0.85546875" style="1" customWidth="1"/>
    <col min="8" max="8" width="9.8515625" style="1" customWidth="1"/>
    <col min="9" max="9" width="13.00390625" style="1" customWidth="1"/>
    <col min="10" max="10" width="8.710937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"/>
      <c r="K1" s="14"/>
      <c r="L1" s="14"/>
      <c r="M1" s="14"/>
    </row>
    <row r="2" spans="1:13" ht="12" customHeight="1">
      <c r="A2" s="141" t="s">
        <v>11</v>
      </c>
      <c r="B2" s="141"/>
      <c r="C2" s="141"/>
      <c r="D2" s="141"/>
      <c r="E2" s="141"/>
      <c r="F2" s="141"/>
      <c r="G2" s="141"/>
      <c r="H2" s="141"/>
      <c r="I2" s="141"/>
      <c r="J2" s="14"/>
      <c r="K2" s="14"/>
      <c r="L2" s="3"/>
      <c r="M2" s="3"/>
    </row>
    <row r="3" spans="1:13" ht="12" customHeight="1">
      <c r="A3" s="141" t="s">
        <v>12</v>
      </c>
      <c r="B3" s="141"/>
      <c r="C3" s="141"/>
      <c r="D3" s="141"/>
      <c r="E3" s="141"/>
      <c r="F3" s="141"/>
      <c r="G3" s="141"/>
      <c r="H3" s="141"/>
      <c r="I3" s="141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140</v>
      </c>
    </row>
    <row r="7" spans="1:2" ht="12.75">
      <c r="A7" s="7" t="s">
        <v>35</v>
      </c>
      <c r="B7" s="20" t="s">
        <v>75</v>
      </c>
    </row>
    <row r="8" ht="12.75">
      <c r="A8" s="2"/>
    </row>
    <row r="9" spans="1:2" ht="12.75">
      <c r="A9" s="2"/>
      <c r="B9" s="1" t="s">
        <v>183</v>
      </c>
    </row>
    <row r="10" spans="1:2" ht="12.75">
      <c r="A10" s="2"/>
      <c r="B10" s="1" t="s">
        <v>228</v>
      </c>
    </row>
    <row r="11" spans="1:2" ht="12.75">
      <c r="A11" s="2"/>
      <c r="B11" s="1" t="s">
        <v>229</v>
      </c>
    </row>
    <row r="12" ht="12.75">
      <c r="A12" s="2"/>
    </row>
    <row r="13" spans="1:11" ht="12.75">
      <c r="A13" s="2"/>
      <c r="B13" s="22" t="s">
        <v>174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175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176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22" t="s">
        <v>352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52" t="s">
        <v>351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52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40" t="s">
        <v>298</v>
      </c>
      <c r="C20" s="16"/>
      <c r="D20" s="16"/>
      <c r="E20" s="16"/>
      <c r="F20" s="16"/>
      <c r="G20" s="16"/>
      <c r="H20" s="16"/>
      <c r="I20" s="16"/>
      <c r="J20" s="16"/>
      <c r="K20" s="4"/>
    </row>
    <row r="21" spans="2:11" ht="12.75">
      <c r="B21" s="40" t="s">
        <v>319</v>
      </c>
      <c r="C21" s="16"/>
      <c r="D21" s="16"/>
      <c r="E21" s="16"/>
      <c r="F21" s="16"/>
      <c r="G21" s="16"/>
      <c r="H21" s="16"/>
      <c r="I21" s="16"/>
      <c r="J21" s="16"/>
      <c r="K21" s="4"/>
    </row>
    <row r="22" spans="2:11" ht="12.75">
      <c r="B22" s="40" t="s">
        <v>391</v>
      </c>
      <c r="C22" s="16"/>
      <c r="D22" s="16"/>
      <c r="E22" s="16"/>
      <c r="F22" s="16"/>
      <c r="G22" s="16"/>
      <c r="H22" s="16"/>
      <c r="I22" s="16"/>
      <c r="J22" s="16"/>
      <c r="K22" s="4"/>
    </row>
    <row r="23" spans="2:11" ht="12.75">
      <c r="B23" s="40"/>
      <c r="C23" s="16"/>
      <c r="D23" s="16"/>
      <c r="E23" s="16"/>
      <c r="F23" s="16"/>
      <c r="G23" s="16"/>
      <c r="H23" s="16"/>
      <c r="I23" s="16"/>
      <c r="J23" s="16"/>
      <c r="K23" s="4"/>
    </row>
    <row r="24" spans="2:11" ht="12.75">
      <c r="B24" s="22" t="s">
        <v>440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2" t="s">
        <v>332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2"/>
      <c r="C27" s="4"/>
      <c r="D27" s="4"/>
      <c r="E27" s="4"/>
      <c r="F27" s="4"/>
      <c r="G27" s="4"/>
      <c r="H27" s="4"/>
      <c r="I27" s="16" t="s">
        <v>309</v>
      </c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16" t="s">
        <v>308</v>
      </c>
      <c r="J28" s="4"/>
      <c r="K28" s="4"/>
    </row>
    <row r="29" spans="2:11" ht="12.75">
      <c r="B29" s="2"/>
      <c r="C29" s="4"/>
      <c r="D29" s="4"/>
      <c r="E29" s="4"/>
      <c r="F29" s="4"/>
      <c r="G29" s="4"/>
      <c r="H29" s="4"/>
      <c r="I29" s="16" t="s">
        <v>284</v>
      </c>
      <c r="J29" s="4"/>
      <c r="K29" s="4"/>
    </row>
    <row r="30" spans="2:11" ht="12.75">
      <c r="B30" s="2" t="s">
        <v>238</v>
      </c>
      <c r="C30" s="16" t="s">
        <v>239</v>
      </c>
      <c r="D30" s="4"/>
      <c r="E30" s="4"/>
      <c r="F30" s="4"/>
      <c r="G30" s="4"/>
      <c r="H30" s="4"/>
      <c r="I30" s="52" t="s">
        <v>285</v>
      </c>
      <c r="J30" s="4"/>
      <c r="K30" s="4"/>
    </row>
    <row r="31" spans="2:11" ht="12.75">
      <c r="B31" s="2" t="s">
        <v>240</v>
      </c>
      <c r="C31" s="16" t="s">
        <v>241</v>
      </c>
      <c r="D31" s="4"/>
      <c r="E31" s="4"/>
      <c r="F31" s="4"/>
      <c r="G31" s="4"/>
      <c r="H31" s="4"/>
      <c r="I31" s="52" t="s">
        <v>285</v>
      </c>
      <c r="J31" s="4"/>
      <c r="K31" s="4"/>
    </row>
    <row r="32" spans="2:11" ht="12.75">
      <c r="B32" s="2" t="s">
        <v>268</v>
      </c>
      <c r="C32" s="16" t="s">
        <v>269</v>
      </c>
      <c r="D32" s="4"/>
      <c r="E32" s="4"/>
      <c r="F32" s="4"/>
      <c r="G32" s="4"/>
      <c r="H32" s="4"/>
      <c r="I32" s="52" t="s">
        <v>286</v>
      </c>
      <c r="J32" s="4"/>
      <c r="K32" s="4"/>
    </row>
    <row r="33" spans="2:11" ht="12.75">
      <c r="B33" s="2" t="s">
        <v>282</v>
      </c>
      <c r="C33" s="16" t="s">
        <v>280</v>
      </c>
      <c r="D33" s="4"/>
      <c r="E33" s="4"/>
      <c r="F33" s="4"/>
      <c r="G33" s="4"/>
      <c r="H33" s="4"/>
      <c r="I33" s="52" t="s">
        <v>286</v>
      </c>
      <c r="J33" s="4"/>
      <c r="K33" s="4"/>
    </row>
    <row r="34" spans="2:11" ht="12.75">
      <c r="B34" s="2" t="s">
        <v>283</v>
      </c>
      <c r="C34" s="2" t="s">
        <v>281</v>
      </c>
      <c r="D34" s="4"/>
      <c r="E34" s="4"/>
      <c r="F34" s="4"/>
      <c r="G34" s="4"/>
      <c r="H34" s="4"/>
      <c r="I34" s="52" t="s">
        <v>287</v>
      </c>
      <c r="J34" s="4"/>
      <c r="K34" s="4"/>
    </row>
    <row r="35" spans="2:11" ht="12.75">
      <c r="B35" s="2" t="s">
        <v>270</v>
      </c>
      <c r="C35" s="16" t="s">
        <v>271</v>
      </c>
      <c r="D35" s="4"/>
      <c r="E35" s="4"/>
      <c r="F35" s="4"/>
      <c r="G35" s="4"/>
      <c r="H35" s="4"/>
      <c r="I35" s="52" t="s">
        <v>287</v>
      </c>
      <c r="J35" s="4"/>
      <c r="K35" s="4"/>
    </row>
    <row r="36" spans="2:11" ht="12.75">
      <c r="B36" s="2" t="s">
        <v>272</v>
      </c>
      <c r="C36" s="16" t="s">
        <v>273</v>
      </c>
      <c r="D36" s="4"/>
      <c r="E36" s="4"/>
      <c r="F36" s="4"/>
      <c r="G36" s="4"/>
      <c r="H36" s="4"/>
      <c r="I36" s="52" t="s">
        <v>287</v>
      </c>
      <c r="J36" s="4"/>
      <c r="K36" s="4"/>
    </row>
    <row r="37" spans="2:11" ht="12.75">
      <c r="B37" s="2" t="s">
        <v>274</v>
      </c>
      <c r="C37" s="16" t="s">
        <v>18</v>
      </c>
      <c r="D37" s="4"/>
      <c r="E37" s="4"/>
      <c r="F37" s="4"/>
      <c r="G37" s="4"/>
      <c r="H37" s="4"/>
      <c r="I37" s="52" t="s">
        <v>287</v>
      </c>
      <c r="J37" s="4"/>
      <c r="K37" s="4"/>
    </row>
    <row r="38" spans="2:11" ht="12.75">
      <c r="B38" s="2" t="s">
        <v>275</v>
      </c>
      <c r="C38" s="16" t="s">
        <v>369</v>
      </c>
      <c r="D38" s="4"/>
      <c r="E38" s="4"/>
      <c r="F38" s="4"/>
      <c r="G38" s="4"/>
      <c r="H38" s="4"/>
      <c r="I38" s="52" t="s">
        <v>287</v>
      </c>
      <c r="J38" s="4"/>
      <c r="K38" s="4"/>
    </row>
    <row r="39" spans="2:11" ht="12.75">
      <c r="B39" s="2"/>
      <c r="C39" s="16" t="s">
        <v>370</v>
      </c>
      <c r="D39" s="4"/>
      <c r="E39" s="4"/>
      <c r="F39" s="4"/>
      <c r="G39" s="4"/>
      <c r="H39" s="4"/>
      <c r="I39" s="52"/>
      <c r="J39" s="4"/>
      <c r="K39" s="4"/>
    </row>
    <row r="40" spans="2:11" ht="12.75">
      <c r="B40" s="2" t="s">
        <v>276</v>
      </c>
      <c r="C40" s="16" t="s">
        <v>277</v>
      </c>
      <c r="D40" s="4"/>
      <c r="E40" s="4"/>
      <c r="F40" s="4"/>
      <c r="G40" s="4"/>
      <c r="H40" s="4"/>
      <c r="I40" s="52" t="s">
        <v>287</v>
      </c>
      <c r="J40" s="4"/>
      <c r="K40" s="4"/>
    </row>
    <row r="41" spans="2:11" ht="12.75">
      <c r="B41" s="2" t="s">
        <v>278</v>
      </c>
      <c r="C41" s="16" t="s">
        <v>279</v>
      </c>
      <c r="D41" s="4"/>
      <c r="E41" s="4"/>
      <c r="F41" s="4"/>
      <c r="G41" s="4"/>
      <c r="H41" s="4"/>
      <c r="I41" s="52" t="s">
        <v>287</v>
      </c>
      <c r="J41" s="4"/>
      <c r="K41" s="4"/>
    </row>
    <row r="42" spans="2:11" ht="12.75">
      <c r="B42" s="2"/>
      <c r="C42" s="16"/>
      <c r="D42" s="4"/>
      <c r="E42" s="4"/>
      <c r="F42" s="4"/>
      <c r="G42" s="4"/>
      <c r="H42" s="4"/>
      <c r="I42" s="4"/>
      <c r="J42" s="4"/>
      <c r="K42" s="4"/>
    </row>
    <row r="43" spans="2:11" ht="12.75">
      <c r="B43" s="2" t="s">
        <v>288</v>
      </c>
      <c r="C43" s="16"/>
      <c r="D43" s="4"/>
      <c r="E43" s="4"/>
      <c r="F43" s="4"/>
      <c r="G43" s="4"/>
      <c r="H43" s="4"/>
      <c r="I43" s="4"/>
      <c r="J43" s="4"/>
      <c r="K43" s="4"/>
    </row>
    <row r="44" spans="2:11" ht="12.75">
      <c r="B44" s="2" t="s">
        <v>353</v>
      </c>
      <c r="C44" s="16"/>
      <c r="D44" s="4"/>
      <c r="E44" s="4"/>
      <c r="F44" s="4"/>
      <c r="G44" s="4"/>
      <c r="H44" s="4"/>
      <c r="I44" s="4"/>
      <c r="J44" s="4"/>
      <c r="K44" s="4"/>
    </row>
    <row r="45" spans="2:11" ht="12.75">
      <c r="B45" s="2" t="s">
        <v>354</v>
      </c>
      <c r="C45" s="16"/>
      <c r="D45" s="4"/>
      <c r="E45" s="4"/>
      <c r="F45" s="4"/>
      <c r="G45" s="4"/>
      <c r="H45" s="4"/>
      <c r="I45" s="4"/>
      <c r="J45" s="4"/>
      <c r="K45" s="4"/>
    </row>
    <row r="46" spans="2:11" ht="12.75">
      <c r="B46" s="2"/>
      <c r="C46" s="16"/>
      <c r="D46" s="4"/>
      <c r="E46" s="4"/>
      <c r="F46" s="4"/>
      <c r="G46" s="4"/>
      <c r="H46" s="4"/>
      <c r="I46" s="4"/>
      <c r="J46" s="4"/>
      <c r="K46" s="4"/>
    </row>
    <row r="47" spans="2:11" ht="12.75">
      <c r="B47" s="7" t="s">
        <v>441</v>
      </c>
      <c r="C47" s="16"/>
      <c r="D47" s="4"/>
      <c r="E47" s="4"/>
      <c r="F47" s="4"/>
      <c r="G47" s="4"/>
      <c r="H47" s="4"/>
      <c r="I47" s="4"/>
      <c r="J47" s="4"/>
      <c r="K47" s="4"/>
    </row>
    <row r="48" spans="2:11" ht="12.75">
      <c r="B48" s="2"/>
      <c r="C48" s="16"/>
      <c r="D48" s="4"/>
      <c r="E48" s="4"/>
      <c r="F48" s="4"/>
      <c r="G48" s="4"/>
      <c r="H48" s="4"/>
      <c r="I48" s="4"/>
      <c r="J48" s="4"/>
      <c r="K48" s="4"/>
    </row>
    <row r="49" spans="2:11" ht="12.75">
      <c r="B49" s="131" t="s">
        <v>438</v>
      </c>
      <c r="C49" s="16"/>
      <c r="D49" s="4"/>
      <c r="E49" s="4"/>
      <c r="F49" s="4"/>
      <c r="G49" s="4"/>
      <c r="H49" s="4"/>
      <c r="I49" s="4"/>
      <c r="J49" s="4"/>
      <c r="K49" s="4"/>
    </row>
    <row r="50" spans="2:11" ht="12.75">
      <c r="B50" s="2" t="s">
        <v>307</v>
      </c>
      <c r="C50" s="16"/>
      <c r="D50" s="4"/>
      <c r="E50" s="4"/>
      <c r="F50" s="4"/>
      <c r="G50" s="4"/>
      <c r="H50" s="4"/>
      <c r="I50" s="4"/>
      <c r="J50" s="4"/>
      <c r="K50" s="4"/>
    </row>
    <row r="51" spans="2:11" ht="12.75">
      <c r="B51" s="2" t="s">
        <v>320</v>
      </c>
      <c r="C51" s="16"/>
      <c r="D51" s="4"/>
      <c r="E51" s="4"/>
      <c r="F51" s="4"/>
      <c r="G51" s="4"/>
      <c r="H51" s="4"/>
      <c r="I51" s="4"/>
      <c r="J51" s="4"/>
      <c r="K51" s="4"/>
    </row>
    <row r="52" spans="2:11" ht="12.75">
      <c r="B52" s="2"/>
      <c r="C52" s="16"/>
      <c r="D52" s="4"/>
      <c r="E52" s="4"/>
      <c r="F52" s="4"/>
      <c r="G52" s="4"/>
      <c r="H52" s="4"/>
      <c r="I52" s="4"/>
      <c r="J52" s="4"/>
      <c r="K52" s="4"/>
    </row>
    <row r="53" spans="2:11" ht="12.75">
      <c r="B53" s="2" t="s">
        <v>442</v>
      </c>
      <c r="C53" s="16"/>
      <c r="D53" s="4"/>
      <c r="E53" s="4"/>
      <c r="F53" s="4"/>
      <c r="G53" s="4"/>
      <c r="H53" s="4"/>
      <c r="I53" s="4"/>
      <c r="J53" s="4"/>
      <c r="K53" s="4"/>
    </row>
    <row r="54" spans="2:11" ht="12.75">
      <c r="B54" s="2" t="s">
        <v>443</v>
      </c>
      <c r="C54" s="16"/>
      <c r="D54" s="4"/>
      <c r="E54" s="4"/>
      <c r="F54" s="4"/>
      <c r="G54" s="4"/>
      <c r="H54" s="4"/>
      <c r="I54" s="4"/>
      <c r="J54" s="4"/>
      <c r="K54" s="4"/>
    </row>
    <row r="55" spans="2:11" ht="12.75">
      <c r="B55" s="2" t="s">
        <v>306</v>
      </c>
      <c r="C55" s="16"/>
      <c r="D55" s="4"/>
      <c r="E55" s="4"/>
      <c r="F55" s="4"/>
      <c r="G55" s="4"/>
      <c r="H55" s="4"/>
      <c r="I55" s="4"/>
      <c r="J55" s="4"/>
      <c r="K55" s="4"/>
    </row>
    <row r="56" spans="2:11" ht="12.75">
      <c r="B56" s="2"/>
      <c r="C56" s="16"/>
      <c r="D56" s="4"/>
      <c r="E56" s="4"/>
      <c r="F56" s="4"/>
      <c r="G56" s="4"/>
      <c r="H56" s="4"/>
      <c r="I56" s="4"/>
      <c r="J56" s="4"/>
      <c r="K56" s="4"/>
    </row>
    <row r="57" spans="2:11" ht="12.75">
      <c r="B57" s="2" t="s">
        <v>312</v>
      </c>
      <c r="C57" s="16"/>
      <c r="D57" s="4"/>
      <c r="E57" s="4"/>
      <c r="F57" s="4"/>
      <c r="G57" s="4"/>
      <c r="H57" s="4"/>
      <c r="I57" s="4"/>
      <c r="J57" s="4"/>
      <c r="K57" s="4"/>
    </row>
    <row r="58" spans="2:11" ht="12.75">
      <c r="B58" s="22"/>
      <c r="C58" s="16"/>
      <c r="D58" s="4"/>
      <c r="E58" s="4"/>
      <c r="F58" s="4"/>
      <c r="G58" s="4"/>
      <c r="H58" s="4"/>
      <c r="I58" s="4"/>
      <c r="J58" s="4"/>
      <c r="K58" s="4"/>
    </row>
    <row r="59" spans="2:11" ht="12.75">
      <c r="B59" s="22"/>
      <c r="C59" s="16"/>
      <c r="D59" s="4"/>
      <c r="E59" s="4"/>
      <c r="F59" s="4"/>
      <c r="G59" s="4"/>
      <c r="H59" s="4"/>
      <c r="I59" s="3" t="s">
        <v>0</v>
      </c>
      <c r="J59" s="4"/>
      <c r="K59" s="4"/>
    </row>
    <row r="60" spans="2:11" ht="12.75">
      <c r="B60" s="2" t="s">
        <v>242</v>
      </c>
      <c r="C60" s="16"/>
      <c r="D60" s="4"/>
      <c r="E60" s="4"/>
      <c r="F60" s="4"/>
      <c r="G60" s="4"/>
      <c r="H60" s="4"/>
      <c r="I60" s="23">
        <v>8210</v>
      </c>
      <c r="J60" s="4"/>
      <c r="K60" s="4"/>
    </row>
    <row r="61" spans="2:11" ht="12.75">
      <c r="B61" s="2" t="s">
        <v>243</v>
      </c>
      <c r="C61" s="16"/>
      <c r="D61" s="4"/>
      <c r="E61" s="4"/>
      <c r="F61" s="4"/>
      <c r="G61" s="4"/>
      <c r="H61" s="4"/>
      <c r="I61" s="23">
        <v>8210</v>
      </c>
      <c r="J61" s="4"/>
      <c r="K61" s="4"/>
    </row>
    <row r="62" spans="2:11" ht="12.75">
      <c r="B62" s="22"/>
      <c r="C62" s="16"/>
      <c r="D62" s="4"/>
      <c r="E62" s="4"/>
      <c r="F62" s="4"/>
      <c r="G62" s="4"/>
      <c r="H62" s="4"/>
      <c r="I62" s="4"/>
      <c r="J62" s="4"/>
      <c r="K62" s="4"/>
    </row>
    <row r="63" spans="1:11" ht="12.75">
      <c r="A63" s="20"/>
      <c r="B63" s="7" t="s">
        <v>158</v>
      </c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20"/>
      <c r="B64" s="7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2" t="s">
        <v>246</v>
      </c>
      <c r="C65" s="4"/>
      <c r="D65" s="4"/>
      <c r="E65" s="4"/>
      <c r="F65" s="4"/>
      <c r="G65" s="4"/>
      <c r="H65" s="3"/>
      <c r="I65" s="3"/>
      <c r="J65" s="4"/>
      <c r="K65" s="4"/>
    </row>
    <row r="66" spans="2:11" ht="12.75">
      <c r="B66" s="2"/>
      <c r="C66" s="4"/>
      <c r="D66" s="4"/>
      <c r="E66" s="4"/>
      <c r="F66" s="4"/>
      <c r="G66" s="4"/>
      <c r="H66" s="3"/>
      <c r="I66" s="3"/>
      <c r="J66" s="4"/>
      <c r="K66" s="4"/>
    </row>
    <row r="67" spans="2:11" ht="12.75">
      <c r="B67" s="2"/>
      <c r="C67" s="4"/>
      <c r="D67" s="3"/>
      <c r="E67" s="3"/>
      <c r="F67" s="3" t="s">
        <v>159</v>
      </c>
      <c r="G67" s="23"/>
      <c r="H67" s="3" t="s">
        <v>238</v>
      </c>
      <c r="I67" s="3" t="s">
        <v>143</v>
      </c>
      <c r="J67" s="4"/>
      <c r="K67" s="4"/>
    </row>
    <row r="68" spans="2:11" ht="12.75">
      <c r="B68" s="2"/>
      <c r="C68" s="4"/>
      <c r="D68" s="3"/>
      <c r="E68" s="3"/>
      <c r="F68" s="3" t="s">
        <v>160</v>
      </c>
      <c r="G68" s="23"/>
      <c r="H68" s="3" t="s">
        <v>245</v>
      </c>
      <c r="I68" s="3"/>
      <c r="J68" s="4"/>
      <c r="K68" s="4"/>
    </row>
    <row r="69" spans="2:11" ht="12.75">
      <c r="B69" s="22"/>
      <c r="C69" s="4"/>
      <c r="D69" s="3"/>
      <c r="E69" s="3"/>
      <c r="F69" s="3" t="s">
        <v>0</v>
      </c>
      <c r="G69" s="23"/>
      <c r="H69" s="3" t="s">
        <v>0</v>
      </c>
      <c r="I69" s="3" t="s">
        <v>0</v>
      </c>
      <c r="J69" s="4"/>
      <c r="K69" s="4"/>
    </row>
    <row r="70" spans="2:11" ht="12.75">
      <c r="B70" s="80" t="s">
        <v>244</v>
      </c>
      <c r="C70" s="4"/>
      <c r="D70" s="3"/>
      <c r="E70" s="3"/>
      <c r="F70" s="3"/>
      <c r="G70" s="23"/>
      <c r="H70" s="3"/>
      <c r="I70" s="3"/>
      <c r="J70" s="4"/>
      <c r="K70" s="4"/>
    </row>
    <row r="71" spans="2:11" ht="12.75">
      <c r="B71" s="22"/>
      <c r="C71" s="4"/>
      <c r="D71" s="3"/>
      <c r="E71" s="3"/>
      <c r="F71" s="3"/>
      <c r="G71" s="23"/>
      <c r="H71" s="3"/>
      <c r="I71" s="3"/>
      <c r="J71" s="4"/>
      <c r="K71" s="4"/>
    </row>
    <row r="72" spans="2:11" ht="12.75">
      <c r="B72" s="2" t="s">
        <v>145</v>
      </c>
      <c r="C72" s="4"/>
      <c r="D72" s="72"/>
      <c r="E72" s="72"/>
      <c r="F72" s="72">
        <v>122825</v>
      </c>
      <c r="G72" s="81"/>
      <c r="H72" s="79">
        <v>-8210</v>
      </c>
      <c r="I72" s="72">
        <f>+F72+H72</f>
        <v>114615</v>
      </c>
      <c r="J72" s="4"/>
      <c r="K72" s="4"/>
    </row>
    <row r="73" spans="2:11" ht="12.75">
      <c r="B73" s="2"/>
      <c r="C73" s="4"/>
      <c r="D73" s="72"/>
      <c r="E73" s="72"/>
      <c r="F73" s="72"/>
      <c r="G73" s="81"/>
      <c r="H73" s="79"/>
      <c r="I73" s="72"/>
      <c r="J73" s="4"/>
      <c r="K73" s="4"/>
    </row>
    <row r="74" spans="1:11" ht="12.75">
      <c r="A74" s="31" t="s">
        <v>36</v>
      </c>
      <c r="B74" s="7" t="s">
        <v>76</v>
      </c>
      <c r="C74" s="4"/>
      <c r="D74" s="108"/>
      <c r="E74" s="4"/>
      <c r="F74" s="4"/>
      <c r="G74" s="4"/>
      <c r="H74" s="4"/>
      <c r="I74" s="4"/>
      <c r="J74" s="4"/>
      <c r="K74" s="4"/>
    </row>
    <row r="75" spans="1:11" ht="12.75">
      <c r="A75" s="31"/>
      <c r="B75" s="7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16"/>
      <c r="B76" s="2" t="s">
        <v>88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2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31" t="s">
        <v>37</v>
      </c>
      <c r="B78" s="7" t="s">
        <v>77</v>
      </c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2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16"/>
      <c r="B80" s="22" t="s">
        <v>109</v>
      </c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2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31" t="s">
        <v>335</v>
      </c>
      <c r="B82" s="7" t="s">
        <v>78</v>
      </c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2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16"/>
      <c r="B84" s="22" t="s">
        <v>359</v>
      </c>
      <c r="C84" s="4"/>
      <c r="D84" s="4"/>
      <c r="E84" s="4"/>
      <c r="F84" s="4"/>
      <c r="G84" s="4"/>
      <c r="H84" s="4"/>
      <c r="I84" s="4"/>
      <c r="J84" s="4"/>
      <c r="K84" s="4"/>
    </row>
    <row r="85" spans="2:11" ht="12.75">
      <c r="B85" s="22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31" t="s">
        <v>38</v>
      </c>
      <c r="B86" s="7" t="s">
        <v>79</v>
      </c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16"/>
      <c r="B87" s="2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16"/>
      <c r="B88" s="22" t="s">
        <v>299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16"/>
      <c r="B89" s="131" t="s">
        <v>401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16"/>
      <c r="B90" s="2" t="s">
        <v>300</v>
      </c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16"/>
      <c r="B91" s="2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16"/>
      <c r="B92" s="22" t="s">
        <v>209</v>
      </c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16"/>
      <c r="B93" s="22" t="s">
        <v>138</v>
      </c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16"/>
      <c r="B94" s="2"/>
      <c r="D94" s="4"/>
      <c r="E94" s="4"/>
      <c r="F94" s="4"/>
      <c r="G94" s="4"/>
      <c r="H94" s="4"/>
      <c r="I94" s="16" t="s">
        <v>161</v>
      </c>
      <c r="J94" s="4"/>
      <c r="K94" s="4"/>
    </row>
    <row r="95" spans="1:11" ht="12.75">
      <c r="A95" s="16"/>
      <c r="D95" s="122" t="s">
        <v>162</v>
      </c>
      <c r="E95" s="122" t="s">
        <v>163</v>
      </c>
      <c r="F95" s="122" t="s">
        <v>164</v>
      </c>
      <c r="G95" s="121"/>
      <c r="H95" s="123" t="s">
        <v>361</v>
      </c>
      <c r="I95" s="124" t="s">
        <v>165</v>
      </c>
      <c r="J95" s="4"/>
      <c r="K95" s="4"/>
    </row>
    <row r="96" spans="1:11" ht="12.75">
      <c r="A96" s="16"/>
      <c r="B96" s="73" t="s">
        <v>166</v>
      </c>
      <c r="D96" s="125" t="s">
        <v>167</v>
      </c>
      <c r="E96" s="125" t="s">
        <v>168</v>
      </c>
      <c r="F96" s="125" t="s">
        <v>168</v>
      </c>
      <c r="G96" s="125"/>
      <c r="H96" s="125" t="s">
        <v>168</v>
      </c>
      <c r="I96" s="126" t="s">
        <v>169</v>
      </c>
      <c r="J96" s="4"/>
      <c r="K96" s="4"/>
    </row>
    <row r="97" spans="1:11" ht="12.75">
      <c r="A97" s="16"/>
      <c r="B97" s="73"/>
      <c r="D97" s="74"/>
      <c r="E97" s="3" t="s">
        <v>170</v>
      </c>
      <c r="F97" s="3" t="s">
        <v>170</v>
      </c>
      <c r="G97" s="3"/>
      <c r="H97" s="3" t="s">
        <v>170</v>
      </c>
      <c r="I97" s="3" t="s">
        <v>170</v>
      </c>
      <c r="J97" s="4"/>
      <c r="K97" s="4"/>
    </row>
    <row r="98" spans="1:11" ht="12.75">
      <c r="A98" s="16"/>
      <c r="B98" s="22"/>
      <c r="D98" s="3"/>
      <c r="E98" s="75"/>
      <c r="F98" s="75"/>
      <c r="G98" s="75"/>
      <c r="H98" s="4"/>
      <c r="I98" s="23"/>
      <c r="J98" s="4"/>
      <c r="K98" s="4"/>
    </row>
    <row r="99" spans="1:11" ht="12.75">
      <c r="A99" s="16"/>
      <c r="B99" s="22" t="s">
        <v>264</v>
      </c>
      <c r="D99" s="25">
        <v>10000</v>
      </c>
      <c r="E99" s="77">
        <v>2.71</v>
      </c>
      <c r="F99" s="77">
        <v>2.71</v>
      </c>
      <c r="G99" s="77">
        <v>2.71</v>
      </c>
      <c r="H99" s="77">
        <v>2.71</v>
      </c>
      <c r="I99" s="25">
        <v>27301</v>
      </c>
      <c r="J99" s="4"/>
      <c r="K99" s="4"/>
    </row>
    <row r="100" spans="1:11" ht="12.75">
      <c r="A100" s="16"/>
      <c r="B100" s="22" t="s">
        <v>336</v>
      </c>
      <c r="D100" s="25">
        <v>38000</v>
      </c>
      <c r="E100" s="77">
        <v>2.05</v>
      </c>
      <c r="F100" s="77">
        <v>2.04</v>
      </c>
      <c r="G100" s="77">
        <v>2.05</v>
      </c>
      <c r="H100" s="77">
        <v>2.05</v>
      </c>
      <c r="I100" s="25">
        <v>78327</v>
      </c>
      <c r="J100" s="4"/>
      <c r="K100" s="4"/>
    </row>
    <row r="101" spans="1:11" ht="12.75">
      <c r="A101" s="16"/>
      <c r="B101" s="22" t="s">
        <v>337</v>
      </c>
      <c r="D101" s="25">
        <v>2389800</v>
      </c>
      <c r="E101" s="77">
        <v>2.24</v>
      </c>
      <c r="F101" s="77">
        <v>1.83</v>
      </c>
      <c r="G101" s="77">
        <v>2</v>
      </c>
      <c r="H101" s="77">
        <v>2</v>
      </c>
      <c r="I101" s="25">
        <v>4800954</v>
      </c>
      <c r="J101" s="4"/>
      <c r="K101" s="4"/>
    </row>
    <row r="102" spans="1:11" ht="12.75">
      <c r="A102" s="16"/>
      <c r="B102" s="22" t="s">
        <v>338</v>
      </c>
      <c r="D102" s="25">
        <v>4025200</v>
      </c>
      <c r="E102" s="77">
        <v>2.03</v>
      </c>
      <c r="F102" s="77">
        <v>1.79</v>
      </c>
      <c r="G102" s="77">
        <v>1.84</v>
      </c>
      <c r="H102" s="77">
        <v>1.84</v>
      </c>
      <c r="I102" s="25">
        <v>7443848</v>
      </c>
      <c r="J102" s="4"/>
      <c r="K102" s="4"/>
    </row>
    <row r="103" spans="1:11" ht="12.75">
      <c r="A103" s="16"/>
      <c r="B103" s="22" t="s">
        <v>399</v>
      </c>
      <c r="D103" s="25">
        <v>335700</v>
      </c>
      <c r="E103" s="77">
        <v>2.09</v>
      </c>
      <c r="F103" s="77">
        <v>1.84</v>
      </c>
      <c r="G103" s="77"/>
      <c r="H103" s="77">
        <v>1.98</v>
      </c>
      <c r="I103" s="25">
        <v>666842</v>
      </c>
      <c r="J103" s="4"/>
      <c r="K103" s="4"/>
    </row>
    <row r="104" spans="1:11" ht="12.75">
      <c r="A104" s="16"/>
      <c r="B104" s="22" t="s">
        <v>400</v>
      </c>
      <c r="D104" s="25">
        <v>945300</v>
      </c>
      <c r="E104" s="77">
        <v>1.18</v>
      </c>
      <c r="F104" s="77">
        <v>1</v>
      </c>
      <c r="G104" s="77"/>
      <c r="H104" s="77">
        <v>1.08</v>
      </c>
      <c r="I104" s="25">
        <v>1021635</v>
      </c>
      <c r="J104" s="4"/>
      <c r="K104" s="4"/>
    </row>
    <row r="105" spans="1:11" ht="13.5" thickBot="1">
      <c r="A105" s="16"/>
      <c r="B105" s="22"/>
      <c r="D105" s="49">
        <f>SUM(D99:D104)</f>
        <v>7744000</v>
      </c>
      <c r="E105" s="77"/>
      <c r="F105" s="77"/>
      <c r="G105" s="77"/>
      <c r="H105" s="78"/>
      <c r="I105" s="49">
        <f>SUM(I99:I104)</f>
        <v>14038907</v>
      </c>
      <c r="J105" s="4"/>
      <c r="K105" s="4"/>
    </row>
    <row r="106" spans="1:11" ht="13.5" thickTop="1">
      <c r="A106" s="16"/>
      <c r="B106" s="22"/>
      <c r="C106" s="27"/>
      <c r="D106" s="77"/>
      <c r="E106" s="77"/>
      <c r="F106" s="77"/>
      <c r="G106" s="78"/>
      <c r="H106" s="27"/>
      <c r="I106" s="4"/>
      <c r="J106" s="4"/>
      <c r="K106" s="4"/>
    </row>
    <row r="107" spans="1:11" ht="12.75">
      <c r="A107" s="16"/>
      <c r="B107" s="76" t="s">
        <v>173</v>
      </c>
      <c r="C107" s="3"/>
      <c r="D107" s="26"/>
      <c r="E107" s="26"/>
      <c r="F107" s="26"/>
      <c r="G107" s="4"/>
      <c r="H107" s="27"/>
      <c r="I107" s="4"/>
      <c r="J107" s="4"/>
      <c r="K107" s="4"/>
    </row>
    <row r="108" spans="1:11" ht="12.75">
      <c r="A108" s="16"/>
      <c r="B108" s="76"/>
      <c r="C108" s="3"/>
      <c r="D108" s="26"/>
      <c r="E108" s="26"/>
      <c r="F108" s="26"/>
      <c r="G108" s="4"/>
      <c r="H108" s="27"/>
      <c r="I108" s="4"/>
      <c r="J108" s="4"/>
      <c r="K108" s="4"/>
    </row>
    <row r="109" spans="1:11" ht="12.75">
      <c r="A109" s="16"/>
      <c r="B109" s="131" t="s">
        <v>402</v>
      </c>
      <c r="C109" s="3"/>
      <c r="D109" s="26"/>
      <c r="E109" s="26"/>
      <c r="F109" s="26"/>
      <c r="G109" s="4"/>
      <c r="H109" s="27"/>
      <c r="I109" s="4"/>
      <c r="J109" s="4"/>
      <c r="K109" s="4"/>
    </row>
    <row r="110" spans="2:11" ht="12.75">
      <c r="B110" s="131" t="s">
        <v>416</v>
      </c>
      <c r="C110" s="4"/>
      <c r="D110" s="4"/>
      <c r="E110" s="4"/>
      <c r="F110" s="4"/>
      <c r="G110" s="4"/>
      <c r="H110" s="4"/>
      <c r="I110" s="4"/>
      <c r="J110" s="4"/>
      <c r="K110" s="4"/>
    </row>
    <row r="111" spans="1:9" ht="12" customHeight="1">
      <c r="A111" s="2"/>
      <c r="B111" s="2" t="s">
        <v>210</v>
      </c>
      <c r="C111" s="4"/>
      <c r="D111" s="4"/>
      <c r="E111" s="4"/>
      <c r="F111" s="4"/>
      <c r="G111" s="4"/>
      <c r="H111" s="108"/>
      <c r="I111" s="4"/>
    </row>
    <row r="112" spans="1:2" ht="12" customHeight="1">
      <c r="A112" s="2"/>
      <c r="B112" s="2"/>
    </row>
    <row r="113" spans="1:2" ht="12" customHeight="1">
      <c r="A113" s="7" t="s">
        <v>39</v>
      </c>
      <c r="B113" s="7" t="s">
        <v>31</v>
      </c>
    </row>
    <row r="114" spans="1:2" ht="12" customHeight="1">
      <c r="A114" s="7"/>
      <c r="B114" s="7"/>
    </row>
    <row r="115" spans="1:2" ht="12" customHeight="1">
      <c r="A115" s="7"/>
      <c r="B115" s="22" t="s">
        <v>373</v>
      </c>
    </row>
    <row r="116" spans="1:8" ht="12" customHeight="1">
      <c r="A116" s="7"/>
      <c r="B116" s="22" t="s">
        <v>374</v>
      </c>
      <c r="F116" s="52"/>
      <c r="H116" s="52"/>
    </row>
    <row r="117" spans="1:8" ht="12" customHeight="1">
      <c r="A117" s="7"/>
      <c r="B117" s="22"/>
      <c r="F117" s="52"/>
      <c r="H117" s="52"/>
    </row>
    <row r="118" spans="1:2" ht="12" customHeight="1">
      <c r="A118" s="31" t="s">
        <v>40</v>
      </c>
      <c r="B118" s="7" t="s">
        <v>80</v>
      </c>
    </row>
    <row r="119" spans="1:2" ht="12" customHeight="1">
      <c r="A119" s="2"/>
      <c r="B119" s="63"/>
    </row>
    <row r="120" spans="1:2" ht="12" customHeight="1">
      <c r="A120" s="16"/>
      <c r="B120" s="22" t="s">
        <v>392</v>
      </c>
    </row>
    <row r="121" ht="12" customHeight="1">
      <c r="B121" s="2"/>
    </row>
    <row r="122" spans="2:11" ht="12" customHeight="1">
      <c r="B122" s="2"/>
      <c r="C122" s="145" t="s">
        <v>225</v>
      </c>
      <c r="D122" s="145"/>
      <c r="E122" s="145"/>
      <c r="F122" s="145"/>
      <c r="G122" s="145"/>
      <c r="H122" s="145"/>
      <c r="I122" s="145"/>
      <c r="J122" s="121"/>
      <c r="K122" s="121"/>
    </row>
    <row r="123" spans="3:11" ht="12" customHeight="1">
      <c r="C123" s="122"/>
      <c r="D123" s="122"/>
      <c r="E123" s="122" t="s">
        <v>101</v>
      </c>
      <c r="F123" s="136" t="s">
        <v>104</v>
      </c>
      <c r="G123" s="125"/>
      <c r="H123" s="121"/>
      <c r="I123" s="125"/>
      <c r="J123" s="137" t="s">
        <v>223</v>
      </c>
      <c r="K123" s="121"/>
    </row>
    <row r="124" spans="2:11" ht="12" customHeight="1">
      <c r="B124" s="17"/>
      <c r="C124" s="122" t="s">
        <v>16</v>
      </c>
      <c r="D124" s="122" t="s">
        <v>17</v>
      </c>
      <c r="E124" s="136" t="s">
        <v>102</v>
      </c>
      <c r="F124" s="136" t="s">
        <v>103</v>
      </c>
      <c r="G124" s="121"/>
      <c r="H124" s="138" t="s">
        <v>136</v>
      </c>
      <c r="I124" s="122" t="s">
        <v>30</v>
      </c>
      <c r="J124" s="137" t="s">
        <v>224</v>
      </c>
      <c r="K124" s="122" t="s">
        <v>30</v>
      </c>
    </row>
    <row r="125" spans="2:11" ht="12" customHeight="1">
      <c r="B125" s="17"/>
      <c r="C125" s="3" t="s">
        <v>0</v>
      </c>
      <c r="D125" s="3" t="s">
        <v>0</v>
      </c>
      <c r="E125" s="3" t="s">
        <v>0</v>
      </c>
      <c r="F125" s="3" t="s">
        <v>0</v>
      </c>
      <c r="G125" s="20"/>
      <c r="H125" s="3" t="s">
        <v>0</v>
      </c>
      <c r="I125" s="3" t="s">
        <v>0</v>
      </c>
      <c r="J125" s="3" t="s">
        <v>0</v>
      </c>
      <c r="K125" s="3" t="s">
        <v>0</v>
      </c>
    </row>
    <row r="126" spans="2:11" ht="12.75">
      <c r="B126" s="17" t="s">
        <v>18</v>
      </c>
      <c r="F126" s="5"/>
      <c r="I126" s="28"/>
      <c r="J126" s="30"/>
      <c r="K126" s="28"/>
    </row>
    <row r="127" spans="2:11" ht="12.75">
      <c r="B127" s="2" t="s">
        <v>105</v>
      </c>
      <c r="C127" s="1">
        <v>15677</v>
      </c>
      <c r="D127" s="1">
        <v>24649</v>
      </c>
      <c r="E127" s="54">
        <v>38561</v>
      </c>
      <c r="F127" s="54">
        <v>5884</v>
      </c>
      <c r="G127" s="12"/>
      <c r="H127" s="61">
        <v>0</v>
      </c>
      <c r="I127" s="24">
        <f>SUM(C127:H127)</f>
        <v>84771</v>
      </c>
      <c r="J127" s="30">
        <v>0</v>
      </c>
      <c r="K127" s="24">
        <f>+I127+J127</f>
        <v>84771</v>
      </c>
    </row>
    <row r="128" spans="2:11" ht="12.75">
      <c r="B128" s="22" t="s">
        <v>135</v>
      </c>
      <c r="C128" s="1">
        <v>20</v>
      </c>
      <c r="D128" s="61">
        <v>0</v>
      </c>
      <c r="E128" s="30">
        <v>70</v>
      </c>
      <c r="F128" s="30">
        <v>0</v>
      </c>
      <c r="G128" s="12"/>
      <c r="H128" s="8">
        <v>-90</v>
      </c>
      <c r="I128" s="62">
        <v>0</v>
      </c>
      <c r="J128" s="30">
        <v>0</v>
      </c>
      <c r="K128" s="62">
        <f>+I128+J128</f>
        <v>0</v>
      </c>
    </row>
    <row r="129" spans="2:11" ht="13.5" thickBot="1">
      <c r="B129" s="2"/>
      <c r="C129" s="55">
        <f>SUM(C127:C128)</f>
        <v>15697</v>
      </c>
      <c r="D129" s="55">
        <f>SUM(D127:D128)</f>
        <v>24649</v>
      </c>
      <c r="E129" s="55">
        <f>SUM(E127:E128)</f>
        <v>38631</v>
      </c>
      <c r="F129" s="55">
        <f>SUM(F127:F128)</f>
        <v>5884</v>
      </c>
      <c r="G129" s="55"/>
      <c r="H129" s="94">
        <f>SUM(H127:H128)</f>
        <v>-90</v>
      </c>
      <c r="I129" s="55">
        <f>SUM(I127:I128)</f>
        <v>84771</v>
      </c>
      <c r="J129" s="94">
        <f>SUM(J127:J128)</f>
        <v>0</v>
      </c>
      <c r="K129" s="55">
        <f>SUM(K127:K128)</f>
        <v>84771</v>
      </c>
    </row>
    <row r="130" spans="6:10" ht="13.5" thickTop="1">
      <c r="F130" s="54"/>
      <c r="G130" s="12"/>
      <c r="H130" s="54"/>
      <c r="J130" s="30"/>
    </row>
    <row r="131" spans="2:10" ht="12.75">
      <c r="B131" s="17" t="s">
        <v>106</v>
      </c>
      <c r="F131" s="54"/>
      <c r="G131" s="12"/>
      <c r="H131" s="54"/>
      <c r="J131" s="30"/>
    </row>
    <row r="132" spans="2:11" ht="12.75">
      <c r="B132" s="1" t="s">
        <v>107</v>
      </c>
      <c r="C132" s="1">
        <v>-1019</v>
      </c>
      <c r="D132" s="54">
        <v>1065</v>
      </c>
      <c r="E132" s="54">
        <v>5558</v>
      </c>
      <c r="F132" s="54">
        <v>2555</v>
      </c>
      <c r="G132" s="12"/>
      <c r="H132" s="61">
        <v>0</v>
      </c>
      <c r="I132" s="18">
        <f>SUM(C132:H132)</f>
        <v>8159</v>
      </c>
      <c r="J132" s="30">
        <v>-46</v>
      </c>
      <c r="K132" s="1">
        <f>+I132+J132</f>
        <v>8113</v>
      </c>
    </row>
    <row r="133" spans="2:11" ht="12.75">
      <c r="B133" s="1" t="s">
        <v>130</v>
      </c>
      <c r="F133" s="54"/>
      <c r="G133" s="12"/>
      <c r="I133" s="59">
        <v>-1760</v>
      </c>
      <c r="J133" s="59">
        <v>0</v>
      </c>
      <c r="K133" s="34">
        <f>+I133+J133</f>
        <v>-1760</v>
      </c>
    </row>
    <row r="134" spans="2:11" ht="12.75">
      <c r="B134" s="1" t="s">
        <v>358</v>
      </c>
      <c r="F134" s="54"/>
      <c r="G134" s="12"/>
      <c r="I134" s="18">
        <f>SUM(I132:I133)</f>
        <v>6399</v>
      </c>
      <c r="J134" s="18">
        <f>SUM(J132:J133)</f>
        <v>-46</v>
      </c>
      <c r="K134" s="18">
        <f>SUM(K132:K133)</f>
        <v>6353</v>
      </c>
    </row>
    <row r="135" spans="2:11" ht="12.75">
      <c r="B135" s="1" t="s">
        <v>110</v>
      </c>
      <c r="F135" s="54"/>
      <c r="G135" s="12"/>
      <c r="I135" s="18">
        <v>-878</v>
      </c>
      <c r="J135" s="30"/>
      <c r="K135" s="1">
        <f>+I135+J135</f>
        <v>-878</v>
      </c>
    </row>
    <row r="136" spans="2:11" ht="12.75">
      <c r="B136" s="52" t="s">
        <v>129</v>
      </c>
      <c r="F136" s="54"/>
      <c r="G136" s="12"/>
      <c r="I136" s="18">
        <f>+I159-1</f>
        <v>0</v>
      </c>
      <c r="J136" s="30">
        <v>0</v>
      </c>
      <c r="K136" s="8">
        <f>+I136+J136</f>
        <v>0</v>
      </c>
    </row>
    <row r="137" spans="2:10" ht="12.75">
      <c r="B137" s="1" t="s">
        <v>108</v>
      </c>
      <c r="F137" s="54"/>
      <c r="G137" s="12"/>
      <c r="I137" s="18"/>
      <c r="J137" s="30"/>
    </row>
    <row r="138" spans="2:11" ht="12.75">
      <c r="B138" s="1" t="s">
        <v>111</v>
      </c>
      <c r="F138" s="54"/>
      <c r="G138" s="12"/>
      <c r="I138" s="59">
        <v>-483</v>
      </c>
      <c r="J138" s="59">
        <v>0</v>
      </c>
      <c r="K138" s="99">
        <f>+I138+J138</f>
        <v>-483</v>
      </c>
    </row>
    <row r="139" spans="2:11" ht="12.75">
      <c r="B139" s="52" t="s">
        <v>371</v>
      </c>
      <c r="F139" s="54"/>
      <c r="G139" s="12"/>
      <c r="I139" s="30">
        <f>SUM(I134:I138)</f>
        <v>5038</v>
      </c>
      <c r="J139" s="30">
        <f>SUM(J134:J138)</f>
        <v>-46</v>
      </c>
      <c r="K139" s="30">
        <f>SUM(K134:K138)</f>
        <v>4992</v>
      </c>
    </row>
    <row r="140" spans="2:11" ht="12.75">
      <c r="B140" s="16" t="s">
        <v>326</v>
      </c>
      <c r="F140" s="54"/>
      <c r="G140" s="12"/>
      <c r="I140" s="30">
        <v>-1911</v>
      </c>
      <c r="J140" s="30">
        <f>-579+579</f>
        <v>0</v>
      </c>
      <c r="K140" s="30">
        <f>+I140+J140</f>
        <v>-1911</v>
      </c>
    </row>
    <row r="141" spans="2:11" ht="13.5" thickBot="1">
      <c r="B141" s="16" t="s">
        <v>372</v>
      </c>
      <c r="F141" s="54"/>
      <c r="G141" s="12"/>
      <c r="I141" s="65">
        <f>+I139+I140</f>
        <v>3127</v>
      </c>
      <c r="J141" s="65">
        <f>+J139+J140</f>
        <v>-46</v>
      </c>
      <c r="K141" s="65">
        <f>+K139+K140</f>
        <v>3081</v>
      </c>
    </row>
    <row r="142" spans="2:11" ht="13.5" thickTop="1">
      <c r="B142" s="16"/>
      <c r="F142" s="54"/>
      <c r="G142" s="12"/>
      <c r="I142" s="93"/>
      <c r="J142" s="93"/>
      <c r="K142" s="93"/>
    </row>
    <row r="143" spans="2:11" ht="12.75">
      <c r="B143" s="22" t="s">
        <v>393</v>
      </c>
      <c r="F143" s="54"/>
      <c r="G143" s="12"/>
      <c r="I143" s="30"/>
      <c r="J143" s="30"/>
      <c r="K143" s="30"/>
    </row>
    <row r="144" spans="2:11" ht="12.75">
      <c r="B144" s="16"/>
      <c r="F144" s="54"/>
      <c r="G144" s="12"/>
      <c r="I144" s="30"/>
      <c r="J144" s="30"/>
      <c r="K144" s="30"/>
    </row>
    <row r="145" spans="2:11" ht="12.75">
      <c r="B145" s="2"/>
      <c r="C145" s="145" t="s">
        <v>225</v>
      </c>
      <c r="D145" s="145"/>
      <c r="E145" s="145"/>
      <c r="F145" s="145"/>
      <c r="G145" s="145"/>
      <c r="H145" s="145"/>
      <c r="I145" s="145"/>
      <c r="J145" s="121"/>
      <c r="K145" s="121"/>
    </row>
    <row r="146" spans="3:11" ht="12.75">
      <c r="C146" s="122"/>
      <c r="D146" s="122"/>
      <c r="E146" s="122" t="s">
        <v>101</v>
      </c>
      <c r="F146" s="136" t="s">
        <v>104</v>
      </c>
      <c r="G146" s="125"/>
      <c r="H146" s="121"/>
      <c r="I146" s="125"/>
      <c r="J146" s="137" t="s">
        <v>223</v>
      </c>
      <c r="K146" s="121"/>
    </row>
    <row r="147" spans="2:11" ht="12.75">
      <c r="B147" s="17"/>
      <c r="C147" s="122" t="s">
        <v>16</v>
      </c>
      <c r="D147" s="122" t="s">
        <v>17</v>
      </c>
      <c r="E147" s="136" t="s">
        <v>102</v>
      </c>
      <c r="F147" s="136" t="s">
        <v>103</v>
      </c>
      <c r="G147" s="121"/>
      <c r="H147" s="138" t="s">
        <v>136</v>
      </c>
      <c r="I147" s="122" t="s">
        <v>30</v>
      </c>
      <c r="J147" s="137" t="s">
        <v>224</v>
      </c>
      <c r="K147" s="122" t="s">
        <v>30</v>
      </c>
    </row>
    <row r="148" spans="2:11" ht="12.75">
      <c r="B148" s="17"/>
      <c r="C148" s="3" t="s">
        <v>0</v>
      </c>
      <c r="D148" s="3" t="s">
        <v>0</v>
      </c>
      <c r="E148" s="3" t="s">
        <v>0</v>
      </c>
      <c r="F148" s="3" t="s">
        <v>0</v>
      </c>
      <c r="G148" s="20"/>
      <c r="H148" s="3" t="s">
        <v>0</v>
      </c>
      <c r="I148" s="3" t="s">
        <v>0</v>
      </c>
      <c r="J148" s="3" t="s">
        <v>0</v>
      </c>
      <c r="K148" s="3" t="s">
        <v>0</v>
      </c>
    </row>
    <row r="149" spans="2:11" ht="12.75">
      <c r="B149" s="17" t="s">
        <v>18</v>
      </c>
      <c r="F149" s="5"/>
      <c r="I149" s="28"/>
      <c r="J149" s="30"/>
      <c r="K149" s="28"/>
    </row>
    <row r="150" spans="2:11" ht="12.75">
      <c r="B150" s="2" t="s">
        <v>105</v>
      </c>
      <c r="C150" s="1">
        <v>61477</v>
      </c>
      <c r="D150" s="1">
        <v>68116</v>
      </c>
      <c r="E150" s="54">
        <v>121073</v>
      </c>
      <c r="F150" s="54">
        <v>19903</v>
      </c>
      <c r="G150" s="12"/>
      <c r="H150" s="61">
        <v>0</v>
      </c>
      <c r="I150" s="24">
        <f>SUM(C150:H150)</f>
        <v>270569</v>
      </c>
      <c r="J150" s="30">
        <v>0</v>
      </c>
      <c r="K150" s="24">
        <f>+I150+J150</f>
        <v>270569</v>
      </c>
    </row>
    <row r="151" spans="2:11" ht="12.75">
      <c r="B151" s="22" t="s">
        <v>135</v>
      </c>
      <c r="C151" s="1">
        <v>187</v>
      </c>
      <c r="D151" s="61">
        <v>0</v>
      </c>
      <c r="E151" s="30">
        <v>697</v>
      </c>
      <c r="F151" s="30">
        <v>0</v>
      </c>
      <c r="G151" s="12"/>
      <c r="H151" s="1">
        <v>-884</v>
      </c>
      <c r="I151" s="62">
        <v>0</v>
      </c>
      <c r="J151" s="30">
        <v>0</v>
      </c>
      <c r="K151" s="62">
        <f>+I151+J151</f>
        <v>0</v>
      </c>
    </row>
    <row r="152" spans="2:11" ht="13.5" thickBot="1">
      <c r="B152" s="2"/>
      <c r="C152" s="55">
        <f>SUM(C150:C151)</f>
        <v>61664</v>
      </c>
      <c r="D152" s="55">
        <f>SUM(D150:D151)</f>
        <v>68116</v>
      </c>
      <c r="E152" s="55">
        <f>SUM(E150:E151)</f>
        <v>121770</v>
      </c>
      <c r="F152" s="55">
        <f>SUM(F150:F151)</f>
        <v>19903</v>
      </c>
      <c r="G152" s="55"/>
      <c r="H152" s="55">
        <f>SUM(H150:H151)</f>
        <v>-884</v>
      </c>
      <c r="I152" s="55">
        <f>SUM(I150:I151)</f>
        <v>270569</v>
      </c>
      <c r="J152" s="94">
        <f>SUM(J150:J151)</f>
        <v>0</v>
      </c>
      <c r="K152" s="55">
        <f>SUM(K150:K151)</f>
        <v>270569</v>
      </c>
    </row>
    <row r="153" spans="6:10" ht="13.5" thickTop="1">
      <c r="F153" s="54"/>
      <c r="G153" s="12"/>
      <c r="H153" s="54"/>
      <c r="J153" s="30"/>
    </row>
    <row r="154" spans="2:10" ht="12.75">
      <c r="B154" s="17" t="s">
        <v>106</v>
      </c>
      <c r="F154" s="54"/>
      <c r="G154" s="12"/>
      <c r="H154" s="54"/>
      <c r="J154" s="30"/>
    </row>
    <row r="155" spans="2:11" ht="12.75">
      <c r="B155" s="1" t="s">
        <v>107</v>
      </c>
      <c r="C155" s="1">
        <v>1760</v>
      </c>
      <c r="D155" s="1">
        <v>5702</v>
      </c>
      <c r="E155" s="54">
        <v>21813</v>
      </c>
      <c r="F155" s="54">
        <v>10115</v>
      </c>
      <c r="G155" s="12"/>
      <c r="H155" s="61">
        <v>0</v>
      </c>
      <c r="I155" s="18">
        <f>SUM(C155:H155)</f>
        <v>39390</v>
      </c>
      <c r="J155" s="30">
        <v>-142</v>
      </c>
      <c r="K155" s="1">
        <f>+I155+J155</f>
        <v>39248</v>
      </c>
    </row>
    <row r="156" spans="2:11" ht="12.75">
      <c r="B156" s="1" t="s">
        <v>130</v>
      </c>
      <c r="F156" s="54"/>
      <c r="G156" s="12"/>
      <c r="I156" s="59">
        <v>62945</v>
      </c>
      <c r="J156" s="59">
        <v>0</v>
      </c>
      <c r="K156" s="34">
        <f>+I156+J156</f>
        <v>62945</v>
      </c>
    </row>
    <row r="157" spans="2:11" ht="12.75">
      <c r="B157" s="1" t="s">
        <v>358</v>
      </c>
      <c r="F157" s="54"/>
      <c r="G157" s="12"/>
      <c r="I157" s="18">
        <f>SUM(I155:I156)</f>
        <v>102335</v>
      </c>
      <c r="J157" s="18">
        <f>SUM(J155:J156)</f>
        <v>-142</v>
      </c>
      <c r="K157" s="18">
        <f>SUM(K155:K156)</f>
        <v>102193</v>
      </c>
    </row>
    <row r="158" spans="2:11" ht="12.75">
      <c r="B158" s="1" t="s">
        <v>110</v>
      </c>
      <c r="F158" s="54"/>
      <c r="G158" s="12"/>
      <c r="I158" s="18">
        <v>-2989</v>
      </c>
      <c r="J158" s="30">
        <v>0</v>
      </c>
      <c r="K158" s="1">
        <f>+I158+J158</f>
        <v>-2989</v>
      </c>
    </row>
    <row r="159" spans="2:11" ht="12.75">
      <c r="B159" s="52" t="s">
        <v>129</v>
      </c>
      <c r="F159" s="54"/>
      <c r="G159" s="12"/>
      <c r="I159" s="18">
        <v>1</v>
      </c>
      <c r="J159" s="30">
        <v>0</v>
      </c>
      <c r="K159" s="1">
        <f>+I159+J159</f>
        <v>1</v>
      </c>
    </row>
    <row r="160" spans="2:10" ht="12.75">
      <c r="B160" s="1" t="s">
        <v>108</v>
      </c>
      <c r="F160" s="54"/>
      <c r="G160" s="12"/>
      <c r="I160" s="18"/>
      <c r="J160" s="30"/>
    </row>
    <row r="161" spans="2:11" ht="12.75">
      <c r="B161" s="1" t="s">
        <v>111</v>
      </c>
      <c r="F161" s="54"/>
      <c r="G161" s="12"/>
      <c r="I161" s="59">
        <v>-822</v>
      </c>
      <c r="J161" s="59">
        <v>0</v>
      </c>
      <c r="K161" s="99">
        <f>+I161+J161</f>
        <v>-822</v>
      </c>
    </row>
    <row r="162" spans="2:11" ht="12.75">
      <c r="B162" s="52" t="s">
        <v>371</v>
      </c>
      <c r="F162" s="54"/>
      <c r="G162" s="12"/>
      <c r="I162" s="30">
        <f>SUM(I157:I161)</f>
        <v>98525</v>
      </c>
      <c r="J162" s="30">
        <f>SUM(J157:J161)</f>
        <v>-142</v>
      </c>
      <c r="K162" s="30">
        <f>SUM(K157:K161)</f>
        <v>98383</v>
      </c>
    </row>
    <row r="163" spans="2:11" ht="12.75">
      <c r="B163" s="16" t="s">
        <v>326</v>
      </c>
      <c r="F163" s="54"/>
      <c r="G163" s="12"/>
      <c r="I163" s="30">
        <v>-11150</v>
      </c>
      <c r="J163" s="30">
        <f>-579+579</f>
        <v>0</v>
      </c>
      <c r="K163" s="30">
        <f>+I163+J163</f>
        <v>-11150</v>
      </c>
    </row>
    <row r="164" spans="2:11" ht="13.5" thickBot="1">
      <c r="B164" s="16" t="s">
        <v>372</v>
      </c>
      <c r="F164" s="54"/>
      <c r="G164" s="12"/>
      <c r="I164" s="65">
        <f>+I162+I163</f>
        <v>87375</v>
      </c>
      <c r="J164" s="65">
        <f>+J162+J163</f>
        <v>-142</v>
      </c>
      <c r="K164" s="65">
        <f>+K162+K163</f>
        <v>87233</v>
      </c>
    </row>
    <row r="165" spans="1:10" ht="13.5" thickTop="1">
      <c r="A165" s="31"/>
      <c r="D165" s="108"/>
      <c r="H165" s="30"/>
      <c r="I165" s="8"/>
      <c r="J165" s="30"/>
    </row>
    <row r="166" spans="1:10" ht="12.75">
      <c r="A166" s="31" t="s">
        <v>41</v>
      </c>
      <c r="B166" s="20" t="s">
        <v>192</v>
      </c>
      <c r="D166" s="108"/>
      <c r="H166" s="30"/>
      <c r="I166" s="8"/>
      <c r="J166" s="30"/>
    </row>
    <row r="167" spans="1:10" ht="12.75">
      <c r="A167" s="16"/>
      <c r="H167" s="30"/>
      <c r="I167" s="8"/>
      <c r="J167" s="30"/>
    </row>
    <row r="168" ht="12.75">
      <c r="B168" s="1" t="s">
        <v>265</v>
      </c>
    </row>
    <row r="169" spans="2:10" ht="12.75">
      <c r="B169" s="1" t="s">
        <v>266</v>
      </c>
      <c r="H169" s="30"/>
      <c r="I169" s="8"/>
      <c r="J169" s="30"/>
    </row>
    <row r="170" spans="1:10" ht="12.75">
      <c r="A170" s="31"/>
      <c r="H170" s="30"/>
      <c r="I170" s="8"/>
      <c r="J170" s="30"/>
    </row>
    <row r="171" spans="1:10" ht="12.75">
      <c r="A171" s="31" t="s">
        <v>42</v>
      </c>
      <c r="B171" s="20" t="s">
        <v>81</v>
      </c>
      <c r="H171" s="30"/>
      <c r="I171" s="8"/>
      <c r="J171" s="30"/>
    </row>
    <row r="172" spans="1:10" ht="12.75">
      <c r="A172" s="16"/>
      <c r="H172" s="30"/>
      <c r="I172" s="8"/>
      <c r="J172" s="30"/>
    </row>
    <row r="173" spans="1:10" ht="12.75">
      <c r="A173" s="16"/>
      <c r="B173" s="52" t="s">
        <v>310</v>
      </c>
      <c r="H173" s="30"/>
      <c r="I173" s="8"/>
      <c r="J173" s="30"/>
    </row>
    <row r="174" spans="1:10" ht="12.75">
      <c r="A174" s="16"/>
      <c r="B174" s="133" t="s">
        <v>420</v>
      </c>
      <c r="H174" s="30"/>
      <c r="I174" s="8"/>
      <c r="J174" s="30"/>
    </row>
    <row r="175" spans="1:10" ht="12.75">
      <c r="A175" s="16"/>
      <c r="B175" s="133"/>
      <c r="H175" s="30"/>
      <c r="I175" s="8"/>
      <c r="J175" s="30"/>
    </row>
    <row r="176" spans="1:10" ht="12.75">
      <c r="A176" s="16"/>
      <c r="B176" s="133" t="s">
        <v>423</v>
      </c>
      <c r="H176" s="30"/>
      <c r="I176" s="8"/>
      <c r="J176" s="30"/>
    </row>
    <row r="177" spans="1:10" ht="12.75">
      <c r="A177" s="16"/>
      <c r="B177" s="133" t="s">
        <v>424</v>
      </c>
      <c r="H177" s="30"/>
      <c r="I177" s="8"/>
      <c r="J177" s="30"/>
    </row>
    <row r="178" spans="1:10" ht="12.75">
      <c r="A178" s="16"/>
      <c r="B178" s="133" t="s">
        <v>429</v>
      </c>
      <c r="H178" s="30"/>
      <c r="I178" s="8"/>
      <c r="J178" s="30"/>
    </row>
    <row r="179" spans="1:10" ht="12.75">
      <c r="A179" s="16"/>
      <c r="B179" s="133" t="s">
        <v>430</v>
      </c>
      <c r="H179" s="30"/>
      <c r="I179" s="8"/>
      <c r="J179" s="30"/>
    </row>
    <row r="180" spans="1:10" ht="12.75">
      <c r="A180" s="16"/>
      <c r="B180" s="133"/>
      <c r="H180" s="30"/>
      <c r="I180" s="8"/>
      <c r="J180" s="30"/>
    </row>
    <row r="181" spans="1:10" ht="12.75">
      <c r="A181" s="16"/>
      <c r="B181" s="133" t="s">
        <v>421</v>
      </c>
      <c r="H181" s="30"/>
      <c r="I181" s="8"/>
      <c r="J181" s="30"/>
    </row>
    <row r="182" spans="1:10" ht="12.75">
      <c r="A182" s="16"/>
      <c r="B182" s="133" t="s">
        <v>425</v>
      </c>
      <c r="H182" s="30"/>
      <c r="I182" s="8"/>
      <c r="J182" s="30"/>
    </row>
    <row r="183" spans="1:10" ht="12.75">
      <c r="A183" s="16"/>
      <c r="B183" s="133" t="s">
        <v>426</v>
      </c>
      <c r="H183" s="30"/>
      <c r="I183" s="8"/>
      <c r="J183" s="30"/>
    </row>
    <row r="184" spans="1:10" ht="12.75">
      <c r="A184" s="16"/>
      <c r="B184" s="133"/>
      <c r="H184" s="30"/>
      <c r="I184" s="8"/>
      <c r="J184" s="30"/>
    </row>
    <row r="185" spans="1:10" ht="12.75">
      <c r="A185" s="16"/>
      <c r="B185" s="133" t="s">
        <v>427</v>
      </c>
      <c r="H185" s="30"/>
      <c r="I185" s="8"/>
      <c r="J185" s="30"/>
    </row>
    <row r="186" spans="1:10" ht="12.75">
      <c r="A186" s="16"/>
      <c r="B186" s="133" t="s">
        <v>428</v>
      </c>
      <c r="H186" s="30"/>
      <c r="I186" s="8"/>
      <c r="J186" s="30"/>
    </row>
    <row r="187" spans="1:10" ht="12.75">
      <c r="A187" s="16"/>
      <c r="B187" s="133"/>
      <c r="H187" s="30"/>
      <c r="I187" s="8"/>
      <c r="J187" s="30"/>
    </row>
    <row r="188" spans="1:10" ht="12.75">
      <c r="A188" s="16"/>
      <c r="B188" s="16"/>
      <c r="H188" s="30"/>
      <c r="I188" s="8"/>
      <c r="J188" s="30"/>
    </row>
    <row r="189" spans="1:10" ht="12.75">
      <c r="A189" s="7" t="s">
        <v>43</v>
      </c>
      <c r="B189" s="20" t="s">
        <v>444</v>
      </c>
      <c r="H189" s="30"/>
      <c r="I189" s="8"/>
      <c r="J189" s="30"/>
    </row>
    <row r="190" spans="3:11" ht="12.75">
      <c r="C190" s="4"/>
      <c r="E190" s="4"/>
      <c r="F190" s="4"/>
      <c r="G190" s="4"/>
      <c r="H190" s="4"/>
      <c r="I190" s="4"/>
      <c r="J190" s="4"/>
      <c r="K190" s="4"/>
    </row>
    <row r="191" spans="1:11" ht="12.75">
      <c r="A191" s="2"/>
      <c r="B191" s="22" t="s">
        <v>339</v>
      </c>
      <c r="C191" s="4"/>
      <c r="E191" s="4"/>
      <c r="F191" s="4"/>
      <c r="G191" s="4"/>
      <c r="H191" s="4"/>
      <c r="I191" s="4"/>
      <c r="J191" s="4"/>
      <c r="K191" s="4"/>
    </row>
    <row r="192" spans="1:11" ht="12.75">
      <c r="A192" s="2"/>
      <c r="B192" s="2"/>
      <c r="C192" s="4"/>
      <c r="E192" s="4"/>
      <c r="F192" s="4"/>
      <c r="G192" s="4"/>
      <c r="H192" s="4"/>
      <c r="I192" s="4"/>
      <c r="J192" s="4"/>
      <c r="K192" s="4"/>
    </row>
    <row r="193" spans="1:11" ht="12.75">
      <c r="A193" s="7" t="s">
        <v>44</v>
      </c>
      <c r="B193" s="7" t="s">
        <v>82</v>
      </c>
      <c r="C193" s="4"/>
      <c r="E193" s="4"/>
      <c r="F193" s="4"/>
      <c r="G193" s="4"/>
      <c r="H193" s="4"/>
      <c r="I193" s="4"/>
      <c r="J193" s="4"/>
      <c r="K193" s="4"/>
    </row>
    <row r="194" spans="1:11" ht="12.75">
      <c r="A194" s="2"/>
      <c r="B194" s="2"/>
      <c r="C194" s="4"/>
      <c r="E194" s="4"/>
      <c r="I194" s="4"/>
      <c r="J194" s="4"/>
      <c r="K194" s="4"/>
    </row>
    <row r="195" spans="1:11" ht="12.75">
      <c r="A195" s="2"/>
      <c r="B195" s="2" t="s">
        <v>112</v>
      </c>
      <c r="C195" s="4"/>
      <c r="E195" s="4"/>
      <c r="F195" s="52" t="s">
        <v>137</v>
      </c>
      <c r="G195" s="4"/>
      <c r="H195" s="52" t="s">
        <v>137</v>
      </c>
      <c r="I195" s="16"/>
      <c r="J195" s="16"/>
      <c r="K195" s="4"/>
    </row>
    <row r="196" spans="1:11" ht="12.75">
      <c r="A196" s="2"/>
      <c r="B196" s="2"/>
      <c r="C196" s="4"/>
      <c r="E196" s="4"/>
      <c r="F196" s="52" t="s">
        <v>383</v>
      </c>
      <c r="G196" s="16"/>
      <c r="H196" s="52" t="s">
        <v>218</v>
      </c>
      <c r="I196" s="16"/>
      <c r="J196" s="16"/>
      <c r="K196" s="4"/>
    </row>
    <row r="197" spans="1:11" ht="12.75">
      <c r="A197" s="2"/>
      <c r="B197" s="2" t="s">
        <v>333</v>
      </c>
      <c r="C197" s="4"/>
      <c r="E197" s="4"/>
      <c r="F197" s="16" t="s">
        <v>33</v>
      </c>
      <c r="G197" s="16"/>
      <c r="H197" s="16" t="s">
        <v>33</v>
      </c>
      <c r="I197" s="4"/>
      <c r="J197" s="4"/>
      <c r="K197" s="4"/>
    </row>
    <row r="198" spans="1:11" ht="12.75">
      <c r="A198" s="2"/>
      <c r="B198" s="2" t="s">
        <v>32</v>
      </c>
      <c r="C198" s="4"/>
      <c r="E198" s="4"/>
      <c r="F198" s="4"/>
      <c r="G198" s="4"/>
      <c r="H198" s="3"/>
      <c r="I198" s="4"/>
      <c r="J198" s="4"/>
      <c r="K198" s="4"/>
    </row>
    <row r="199" spans="1:11" ht="13.5" thickBot="1">
      <c r="A199" s="2"/>
      <c r="B199" s="2" t="s">
        <v>89</v>
      </c>
      <c r="C199" s="4"/>
      <c r="E199" s="4"/>
      <c r="F199" s="51">
        <v>92.6</v>
      </c>
      <c r="G199" s="4"/>
      <c r="H199" s="51">
        <v>138.6</v>
      </c>
      <c r="I199" s="4"/>
      <c r="J199" s="4"/>
      <c r="K199" s="4"/>
    </row>
    <row r="200" spans="1:11" ht="13.5" thickTop="1">
      <c r="A200" s="2"/>
      <c r="B200" s="2"/>
      <c r="C200" s="4"/>
      <c r="K200" s="4"/>
    </row>
    <row r="201" spans="1:11" ht="12.75">
      <c r="A201" s="2"/>
      <c r="B201" s="2"/>
      <c r="C201" s="4"/>
      <c r="K201" s="4"/>
    </row>
    <row r="202" spans="1:11" ht="12.75">
      <c r="A202" s="7" t="s">
        <v>184</v>
      </c>
      <c r="B202" s="2"/>
      <c r="C202" s="4"/>
      <c r="K202" s="4"/>
    </row>
    <row r="203" spans="1:11" ht="12.75">
      <c r="A203" s="2"/>
      <c r="B203" s="2"/>
      <c r="C203" s="4"/>
      <c r="K203" s="4"/>
    </row>
    <row r="204" spans="1:11" ht="12.75">
      <c r="A204" s="7" t="s">
        <v>34</v>
      </c>
      <c r="B204" s="7" t="s">
        <v>45</v>
      </c>
      <c r="C204" s="4"/>
      <c r="K204" s="4"/>
    </row>
    <row r="205" spans="1:11" ht="12.75">
      <c r="A205" s="2"/>
      <c r="B205" s="2"/>
      <c r="C205" s="4"/>
      <c r="K205" s="4"/>
    </row>
    <row r="206" spans="1:11" ht="12.75">
      <c r="A206" s="2"/>
      <c r="B206" s="132" t="s">
        <v>403</v>
      </c>
      <c r="C206" s="4"/>
      <c r="K206" s="4"/>
    </row>
    <row r="207" spans="1:11" ht="12.75">
      <c r="A207" s="2"/>
      <c r="B207" s="16" t="s">
        <v>348</v>
      </c>
      <c r="C207" s="4"/>
      <c r="K207" s="4"/>
    </row>
    <row r="208" spans="1:11" ht="12.75">
      <c r="A208" s="2"/>
      <c r="B208" s="16"/>
      <c r="C208" s="4"/>
      <c r="K208" s="4"/>
    </row>
    <row r="209" spans="1:11" ht="12.75">
      <c r="A209" s="2"/>
      <c r="B209" s="133" t="s">
        <v>406</v>
      </c>
      <c r="C209" s="4"/>
      <c r="K209" s="4"/>
    </row>
    <row r="210" spans="1:11" ht="12.75">
      <c r="A210" s="2"/>
      <c r="B210" s="132" t="s">
        <v>404</v>
      </c>
      <c r="C210" s="4"/>
      <c r="K210" s="4"/>
    </row>
    <row r="211" spans="1:11" ht="12.75">
      <c r="A211" s="2"/>
      <c r="B211" s="133" t="s">
        <v>405</v>
      </c>
      <c r="C211" s="4"/>
      <c r="K211" s="4"/>
    </row>
    <row r="212" spans="1:11" ht="12.75">
      <c r="A212" s="2"/>
      <c r="B212" s="16"/>
      <c r="C212" s="4"/>
      <c r="K212" s="4"/>
    </row>
    <row r="213" spans="1:11" ht="12.75">
      <c r="A213" s="7" t="s">
        <v>46</v>
      </c>
      <c r="B213" s="7" t="s">
        <v>65</v>
      </c>
      <c r="C213" s="4"/>
      <c r="K213" s="4"/>
    </row>
    <row r="214" spans="1:11" ht="12.75">
      <c r="A214" s="2"/>
      <c r="B214" s="2"/>
      <c r="C214" s="4"/>
      <c r="K214" s="4"/>
    </row>
    <row r="215" spans="1:11" ht="12.75">
      <c r="A215" s="2"/>
      <c r="B215" s="132" t="s">
        <v>407</v>
      </c>
      <c r="C215" s="4"/>
      <c r="K215" s="4"/>
    </row>
    <row r="216" spans="1:11" ht="12.75">
      <c r="A216" s="2"/>
      <c r="B216" s="132" t="s">
        <v>408</v>
      </c>
      <c r="C216" s="4"/>
      <c r="K216" s="4"/>
    </row>
    <row r="217" spans="1:11" ht="12.75">
      <c r="A217" s="2"/>
      <c r="B217" s="133" t="s">
        <v>418</v>
      </c>
      <c r="C217" s="4"/>
      <c r="K217" s="4"/>
    </row>
    <row r="218" spans="1:11" ht="12.75">
      <c r="A218" s="2"/>
      <c r="B218" s="16"/>
      <c r="C218" s="4"/>
      <c r="K218" s="4"/>
    </row>
    <row r="219" spans="1:11" ht="12.75">
      <c r="A219" s="2"/>
      <c r="B219" s="132" t="s">
        <v>409</v>
      </c>
      <c r="C219" s="4"/>
      <c r="K219" s="4"/>
    </row>
    <row r="220" spans="1:11" ht="12.75">
      <c r="A220" s="2"/>
      <c r="B220" s="133" t="s">
        <v>415</v>
      </c>
      <c r="C220" s="4"/>
      <c r="K220" s="4"/>
    </row>
    <row r="221" spans="1:11" ht="12.75">
      <c r="A221" s="2"/>
      <c r="B221" s="133" t="s">
        <v>431</v>
      </c>
      <c r="C221" s="4"/>
      <c r="K221" s="4"/>
    </row>
    <row r="222" spans="1:11" ht="12.75">
      <c r="A222" s="2"/>
      <c r="B222" s="16"/>
      <c r="C222" s="4"/>
      <c r="K222" s="4"/>
    </row>
    <row r="223" spans="1:11" ht="12.75">
      <c r="A223" s="7" t="s">
        <v>47</v>
      </c>
      <c r="B223" s="7" t="s">
        <v>364</v>
      </c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2"/>
      <c r="B224" s="2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2"/>
      <c r="B225" s="131" t="s">
        <v>380</v>
      </c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2"/>
      <c r="B226" s="131" t="s">
        <v>375</v>
      </c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2"/>
      <c r="B227" s="131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2"/>
      <c r="B228" s="131" t="s">
        <v>381</v>
      </c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2"/>
      <c r="B229" s="131" t="s">
        <v>376</v>
      </c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2"/>
      <c r="B230" s="131" t="s">
        <v>377</v>
      </c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2"/>
      <c r="B231" s="131" t="s">
        <v>378</v>
      </c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2"/>
      <c r="B232" s="13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B233" s="131" t="s">
        <v>379</v>
      </c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2"/>
      <c r="B234" s="127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7" t="s">
        <v>48</v>
      </c>
      <c r="B235" s="7" t="s">
        <v>91</v>
      </c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2"/>
      <c r="B236" s="2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2" t="s">
        <v>93</v>
      </c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2" t="s">
        <v>92</v>
      </c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"/>
      <c r="B239" s="2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7" t="s">
        <v>49</v>
      </c>
      <c r="B240" s="7" t="s">
        <v>326</v>
      </c>
      <c r="G240" s="12"/>
      <c r="H240" s="28" t="s">
        <v>211</v>
      </c>
      <c r="I240" s="140" t="s">
        <v>439</v>
      </c>
      <c r="K240" s="4"/>
    </row>
    <row r="241" spans="1:11" ht="12.75">
      <c r="A241" s="2"/>
      <c r="G241" s="12"/>
      <c r="H241" s="28" t="s">
        <v>70</v>
      </c>
      <c r="I241" s="28" t="s">
        <v>233</v>
      </c>
      <c r="K241" s="4"/>
    </row>
    <row r="242" spans="1:11" ht="12.75">
      <c r="A242" s="2"/>
      <c r="H242" s="24" t="s">
        <v>394</v>
      </c>
      <c r="I242" s="24" t="s">
        <v>394</v>
      </c>
      <c r="K242" s="4"/>
    </row>
    <row r="243" spans="1:11" ht="12.75">
      <c r="A243" s="2"/>
      <c r="H243" s="21" t="s">
        <v>0</v>
      </c>
      <c r="I243" s="21" t="s">
        <v>0</v>
      </c>
      <c r="K243" s="4"/>
    </row>
    <row r="244" spans="1:11" ht="12.75">
      <c r="A244" s="2"/>
      <c r="B244" s="2" t="s">
        <v>19</v>
      </c>
      <c r="G244" s="8"/>
      <c r="H244" s="18">
        <v>2247</v>
      </c>
      <c r="I244" s="18">
        <v>10408</v>
      </c>
      <c r="K244" s="4"/>
    </row>
    <row r="245" spans="1:11" ht="12.75">
      <c r="A245" s="2"/>
      <c r="B245" s="2" t="s">
        <v>328</v>
      </c>
      <c r="G245" s="8"/>
      <c r="H245" s="18">
        <v>-336</v>
      </c>
      <c r="I245" s="18">
        <v>742</v>
      </c>
      <c r="K245" s="4"/>
    </row>
    <row r="246" spans="1:11" ht="13.5" thickBot="1">
      <c r="A246" s="2"/>
      <c r="B246" s="2"/>
      <c r="G246" s="8"/>
      <c r="H246" s="19">
        <f>SUM(H244:H245)</f>
        <v>1911</v>
      </c>
      <c r="I246" s="19">
        <f>SUM(I244:I245)</f>
        <v>11150</v>
      </c>
      <c r="K246" s="4"/>
    </row>
    <row r="247" spans="1:11" ht="12.75">
      <c r="A247" s="2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2"/>
      <c r="B248" s="132" t="s">
        <v>413</v>
      </c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2"/>
      <c r="B249" s="132" t="s">
        <v>411</v>
      </c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2"/>
      <c r="B250" s="132" t="s">
        <v>412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2"/>
      <c r="B251" s="2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2"/>
      <c r="B252" s="16" t="s">
        <v>366</v>
      </c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2"/>
      <c r="B253" s="133" t="s">
        <v>410</v>
      </c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2"/>
      <c r="B254" s="133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7" t="s">
        <v>50</v>
      </c>
      <c r="B255" s="7" t="s">
        <v>51</v>
      </c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2"/>
      <c r="B256" s="2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2"/>
      <c r="B257" s="16" t="s">
        <v>355</v>
      </c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2"/>
      <c r="B258" s="16" t="s">
        <v>356</v>
      </c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2"/>
      <c r="B259" s="16" t="s">
        <v>357</v>
      </c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2"/>
      <c r="B260" s="16" t="s">
        <v>360</v>
      </c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2"/>
      <c r="B261" s="109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7" t="s">
        <v>52</v>
      </c>
      <c r="B262" s="7" t="s">
        <v>90</v>
      </c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2"/>
      <c r="B263" s="2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2"/>
      <c r="B264" s="22" t="s">
        <v>340</v>
      </c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2"/>
      <c r="B265" s="22" t="s">
        <v>395</v>
      </c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2"/>
      <c r="B266" s="2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7" t="s">
        <v>53</v>
      </c>
      <c r="B267" s="7" t="s">
        <v>54</v>
      </c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2"/>
      <c r="B268" s="2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2"/>
      <c r="B269" s="134" t="s">
        <v>422</v>
      </c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2"/>
      <c r="B270" s="2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7" t="s">
        <v>55</v>
      </c>
      <c r="B271" s="7" t="s">
        <v>56</v>
      </c>
      <c r="C271" s="4"/>
      <c r="D271" s="4"/>
      <c r="E271" s="4"/>
      <c r="F271" s="4"/>
      <c r="G271" s="4"/>
      <c r="H271" s="3" t="s">
        <v>66</v>
      </c>
      <c r="I271" s="4"/>
      <c r="J271" s="4"/>
      <c r="K271" s="4"/>
    </row>
    <row r="272" spans="1:11" ht="12.75">
      <c r="A272" s="2"/>
      <c r="B272" s="2"/>
      <c r="D272" s="4"/>
      <c r="E272" s="4"/>
      <c r="F272" s="4"/>
      <c r="G272" s="4"/>
      <c r="H272" s="47" t="s">
        <v>383</v>
      </c>
      <c r="I272" s="4"/>
      <c r="J272" s="4"/>
      <c r="K272" s="4"/>
    </row>
    <row r="273" spans="1:11" ht="12.75">
      <c r="A273" s="2"/>
      <c r="B273" s="1" t="s">
        <v>21</v>
      </c>
      <c r="D273" s="4"/>
      <c r="E273" s="4"/>
      <c r="F273" s="4"/>
      <c r="G273" s="4"/>
      <c r="H273" s="3" t="s">
        <v>0</v>
      </c>
      <c r="I273" s="4"/>
      <c r="J273" s="4"/>
      <c r="K273" s="4"/>
    </row>
    <row r="274" spans="1:11" ht="12.75">
      <c r="A274" s="2"/>
      <c r="D274" s="4"/>
      <c r="E274" s="4"/>
      <c r="F274" s="4"/>
      <c r="G274" s="4"/>
      <c r="H274" s="25"/>
      <c r="I274" s="4"/>
      <c r="J274" s="4"/>
      <c r="K274" s="4"/>
    </row>
    <row r="275" spans="1:11" ht="12.75">
      <c r="A275" s="2"/>
      <c r="C275" s="1" t="s">
        <v>68</v>
      </c>
      <c r="D275" s="4"/>
      <c r="E275" s="4"/>
      <c r="F275" s="4"/>
      <c r="G275" s="4"/>
      <c r="H275" s="25">
        <v>15371</v>
      </c>
      <c r="I275" s="4"/>
      <c r="J275" s="4"/>
      <c r="K275" s="4"/>
    </row>
    <row r="276" spans="1:11" ht="12.75">
      <c r="A276" s="2"/>
      <c r="C276" s="1" t="s">
        <v>67</v>
      </c>
      <c r="D276" s="4"/>
      <c r="E276" s="4"/>
      <c r="F276" s="4"/>
      <c r="G276" s="4"/>
      <c r="H276" s="48">
        <v>25000</v>
      </c>
      <c r="I276" s="4"/>
      <c r="J276" s="4"/>
      <c r="K276" s="4"/>
    </row>
    <row r="277" spans="1:11" ht="12.75">
      <c r="A277" s="2"/>
      <c r="D277" s="4"/>
      <c r="E277" s="4"/>
      <c r="F277" s="4"/>
      <c r="G277" s="4"/>
      <c r="H277" s="23">
        <f>SUM(H275:H276)</f>
        <v>40371</v>
      </c>
      <c r="I277" s="4"/>
      <c r="J277" s="4"/>
      <c r="K277" s="4"/>
    </row>
    <row r="278" spans="1:11" ht="12.75">
      <c r="A278" s="2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2"/>
      <c r="B279" s="1" t="s">
        <v>22</v>
      </c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2"/>
      <c r="C280" s="1" t="s">
        <v>68</v>
      </c>
      <c r="D280" s="4"/>
      <c r="E280" s="4"/>
      <c r="F280" s="4"/>
      <c r="G280" s="4"/>
      <c r="H280" s="23">
        <v>52243</v>
      </c>
      <c r="I280" s="4"/>
      <c r="J280" s="4"/>
      <c r="K280" s="4"/>
    </row>
    <row r="281" spans="1:11" ht="12.75">
      <c r="A281" s="2"/>
      <c r="C281" s="1" t="s">
        <v>84</v>
      </c>
      <c r="D281" s="4"/>
      <c r="E281" s="4"/>
      <c r="F281" s="4"/>
      <c r="G281" s="4"/>
      <c r="H281" s="96">
        <v>0</v>
      </c>
      <c r="I281" s="4"/>
      <c r="J281" s="4"/>
      <c r="K281" s="4"/>
    </row>
    <row r="282" spans="1:11" ht="12.75">
      <c r="A282" s="2"/>
      <c r="D282" s="4"/>
      <c r="E282" s="4"/>
      <c r="F282" s="4"/>
      <c r="G282" s="4"/>
      <c r="H282" s="25">
        <f>+H280+H281</f>
        <v>52243</v>
      </c>
      <c r="I282" s="4"/>
      <c r="J282" s="4"/>
      <c r="K282" s="4"/>
    </row>
    <row r="283" spans="1:11" ht="12.75">
      <c r="A283" s="2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3.5" thickBot="1">
      <c r="A284" s="2"/>
      <c r="B284" s="2"/>
      <c r="C284" s="4"/>
      <c r="D284" s="4"/>
      <c r="E284" s="4"/>
      <c r="F284" s="4"/>
      <c r="G284" s="4"/>
      <c r="H284" s="49">
        <f>+H277+H282</f>
        <v>92614</v>
      </c>
      <c r="I284" s="4"/>
      <c r="J284" s="4"/>
      <c r="K284" s="4"/>
    </row>
    <row r="285" spans="1:11" ht="13.5" thickTop="1">
      <c r="A285" s="2"/>
      <c r="B285" s="2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2"/>
      <c r="B286" s="135" t="s">
        <v>419</v>
      </c>
      <c r="F286" s="23"/>
      <c r="H286" s="23"/>
      <c r="I286" s="4"/>
      <c r="J286" s="4"/>
      <c r="K286" s="4"/>
    </row>
    <row r="287" spans="1:11" ht="12.75">
      <c r="A287" s="2"/>
      <c r="F287" s="23"/>
      <c r="H287" s="23"/>
      <c r="I287" s="4"/>
      <c r="J287" s="4"/>
      <c r="K287" s="4"/>
    </row>
    <row r="288" spans="1:11" ht="12.75">
      <c r="A288" s="2"/>
      <c r="B288" s="2"/>
      <c r="F288" s="92"/>
      <c r="G288" s="71"/>
      <c r="H288" s="92"/>
      <c r="I288" s="4"/>
      <c r="J288" s="4"/>
      <c r="K288" s="4"/>
    </row>
    <row r="289" spans="1:11" ht="12.75">
      <c r="A289" s="7" t="s">
        <v>57</v>
      </c>
      <c r="B289" s="7" t="s">
        <v>58</v>
      </c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2"/>
      <c r="B290" s="2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2"/>
      <c r="B291" s="134" t="s">
        <v>432</v>
      </c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2"/>
      <c r="B292" s="134" t="s">
        <v>433</v>
      </c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2"/>
      <c r="B293" s="131" t="s">
        <v>434</v>
      </c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2"/>
      <c r="B294" s="131" t="s">
        <v>435</v>
      </c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2"/>
      <c r="B295" s="2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7" t="s">
        <v>59</v>
      </c>
      <c r="B296" s="7" t="s">
        <v>60</v>
      </c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2"/>
      <c r="B297" s="2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2"/>
      <c r="B298" s="22" t="s">
        <v>177</v>
      </c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2"/>
      <c r="B299" s="22" t="s">
        <v>178</v>
      </c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2"/>
      <c r="B300" s="22" t="s">
        <v>179</v>
      </c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2"/>
      <c r="B301" s="2" t="s">
        <v>180</v>
      </c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2"/>
      <c r="B302" s="2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21"/>
      <c r="B303" s="2" t="s">
        <v>171</v>
      </c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2"/>
      <c r="B304" s="22" t="s">
        <v>172</v>
      </c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2"/>
      <c r="B305" s="2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2"/>
      <c r="B306" s="22" t="s">
        <v>181</v>
      </c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2"/>
      <c r="B307" s="22" t="s">
        <v>182</v>
      </c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2"/>
      <c r="B308" s="131" t="s">
        <v>417</v>
      </c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2"/>
      <c r="B309" s="2" t="s">
        <v>301</v>
      </c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2"/>
      <c r="B310" s="2" t="s">
        <v>302</v>
      </c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2"/>
      <c r="B311" s="2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7" t="s">
        <v>61</v>
      </c>
      <c r="B312" s="7" t="s">
        <v>62</v>
      </c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2"/>
      <c r="B313" s="2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2"/>
      <c r="B314" s="22" t="s">
        <v>396</v>
      </c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2"/>
      <c r="B315" s="22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7" t="s">
        <v>63</v>
      </c>
      <c r="B316" s="7" t="s">
        <v>64</v>
      </c>
      <c r="C316" s="4"/>
      <c r="D316" s="4"/>
      <c r="E316" s="144" t="s">
        <v>292</v>
      </c>
      <c r="F316" s="144"/>
      <c r="G316" s="50"/>
      <c r="H316" s="144" t="s">
        <v>293</v>
      </c>
      <c r="I316" s="144"/>
      <c r="J316" s="4"/>
      <c r="K316" s="4"/>
    </row>
    <row r="317" spans="1:11" ht="51">
      <c r="A317" s="7"/>
      <c r="B317" s="7"/>
      <c r="C317" s="4"/>
      <c r="D317" s="4"/>
      <c r="E317" s="143" t="s">
        <v>208</v>
      </c>
      <c r="F317" s="143"/>
      <c r="G317" s="50"/>
      <c r="H317" s="107" t="s">
        <v>267</v>
      </c>
      <c r="I317" s="107" t="s">
        <v>313</v>
      </c>
      <c r="J317" s="4"/>
      <c r="K317" s="4"/>
    </row>
    <row r="318" spans="1:11" ht="12.75">
      <c r="A318" s="7"/>
      <c r="B318" s="7"/>
      <c r="C318" s="4"/>
      <c r="D318" s="4"/>
      <c r="E318" s="38" t="s">
        <v>383</v>
      </c>
      <c r="F318" s="38" t="s">
        <v>384</v>
      </c>
      <c r="G318" s="38"/>
      <c r="H318" s="38" t="s">
        <v>383</v>
      </c>
      <c r="I318" s="38" t="s">
        <v>384</v>
      </c>
      <c r="J318" s="4"/>
      <c r="K318" s="4"/>
    </row>
    <row r="319" spans="1:11" ht="12.75">
      <c r="A319" s="2"/>
      <c r="B319" s="2"/>
      <c r="C319" s="4"/>
      <c r="D319" s="4"/>
      <c r="E319" s="37" t="s">
        <v>0</v>
      </c>
      <c r="F319" s="37" t="s">
        <v>0</v>
      </c>
      <c r="G319" s="37"/>
      <c r="H319" s="37" t="s">
        <v>0</v>
      </c>
      <c r="I319" s="37" t="s">
        <v>0</v>
      </c>
      <c r="J319" s="4"/>
      <c r="K319" s="4"/>
    </row>
    <row r="320" spans="1:11" ht="12.75">
      <c r="A320" s="2"/>
      <c r="B320" s="2"/>
      <c r="C320" s="4"/>
      <c r="D320" s="4"/>
      <c r="E320" s="3"/>
      <c r="F320" s="3"/>
      <c r="G320" s="4"/>
      <c r="H320" s="4"/>
      <c r="I320" s="4"/>
      <c r="J320" s="4"/>
      <c r="K320" s="4"/>
    </row>
    <row r="321" spans="1:11" ht="12.75">
      <c r="A321" s="2"/>
      <c r="B321" s="2" t="s">
        <v>303</v>
      </c>
      <c r="C321" s="4"/>
      <c r="D321" s="4"/>
      <c r="E321" s="23">
        <v>3127</v>
      </c>
      <c r="F321" s="23">
        <v>10897</v>
      </c>
      <c r="G321" s="4"/>
      <c r="H321" s="23">
        <v>87375</v>
      </c>
      <c r="I321" s="23">
        <v>23595</v>
      </c>
      <c r="J321" s="4"/>
      <c r="K321" s="4"/>
    </row>
    <row r="322" spans="1:11" ht="12.75">
      <c r="A322" s="2"/>
      <c r="B322" s="2" t="s">
        <v>304</v>
      </c>
      <c r="C322" s="4"/>
      <c r="D322" s="4"/>
      <c r="E322" s="23">
        <v>-46</v>
      </c>
      <c r="F322" s="23">
        <v>13</v>
      </c>
      <c r="G322" s="4"/>
      <c r="H322" s="23">
        <v>-142</v>
      </c>
      <c r="I322" s="23">
        <v>405</v>
      </c>
      <c r="J322" s="4"/>
      <c r="K322" s="4"/>
    </row>
    <row r="323" spans="1:11" ht="6.75" customHeight="1">
      <c r="A323" s="2"/>
      <c r="B323" s="2"/>
      <c r="C323" s="4"/>
      <c r="D323" s="4"/>
      <c r="E323" s="128"/>
      <c r="F323" s="128"/>
      <c r="G323" s="4"/>
      <c r="H323" s="128"/>
      <c r="I323" s="128"/>
      <c r="J323" s="4"/>
      <c r="K323" s="4"/>
    </row>
    <row r="324" spans="1:11" ht="13.5" thickBot="1">
      <c r="A324" s="2"/>
      <c r="B324" s="2" t="s">
        <v>305</v>
      </c>
      <c r="E324" s="129">
        <f>SUM(E321:E322)</f>
        <v>3081</v>
      </c>
      <c r="F324" s="130">
        <f>SUM(F321:F322)</f>
        <v>10910</v>
      </c>
      <c r="G324" s="12"/>
      <c r="H324" s="129">
        <f>+CIS!D43</f>
        <v>87233</v>
      </c>
      <c r="I324" s="130">
        <f>SUM(I321:I322)</f>
        <v>24000</v>
      </c>
      <c r="J324" s="4"/>
      <c r="K324" s="4"/>
    </row>
    <row r="325" spans="1:9" ht="12" customHeight="1" thickTop="1">
      <c r="A325" s="2"/>
      <c r="B325" s="2"/>
      <c r="E325" s="12"/>
      <c r="F325" s="12"/>
      <c r="G325" s="12"/>
      <c r="H325" s="12"/>
      <c r="I325" s="27"/>
    </row>
    <row r="326" spans="1:9" ht="12" customHeight="1">
      <c r="A326" s="2"/>
      <c r="B326" s="2"/>
      <c r="E326" s="12"/>
      <c r="F326" s="12"/>
      <c r="G326" s="12"/>
      <c r="H326" s="12"/>
      <c r="I326" s="27"/>
    </row>
    <row r="327" spans="1:9" ht="12" customHeight="1">
      <c r="A327" s="20"/>
      <c r="B327" s="1" t="s">
        <v>69</v>
      </c>
      <c r="E327" s="12">
        <v>311708</v>
      </c>
      <c r="F327" s="91">
        <v>312827</v>
      </c>
      <c r="G327" s="12"/>
      <c r="H327" s="12">
        <v>315593</v>
      </c>
      <c r="I327" s="91">
        <v>312834</v>
      </c>
    </row>
    <row r="328" spans="1:9" ht="12" customHeight="1">
      <c r="A328" s="20"/>
      <c r="B328" s="1" t="s">
        <v>321</v>
      </c>
      <c r="E328" s="12">
        <v>2234</v>
      </c>
      <c r="F328" s="91">
        <v>0</v>
      </c>
      <c r="G328" s="12"/>
      <c r="H328" s="12">
        <v>2234</v>
      </c>
      <c r="I328" s="91">
        <v>0</v>
      </c>
    </row>
    <row r="329" spans="1:9" ht="12" customHeight="1">
      <c r="A329" s="20"/>
      <c r="B329" s="1" t="s">
        <v>362</v>
      </c>
      <c r="E329" s="97"/>
      <c r="F329" s="97"/>
      <c r="H329" s="97"/>
      <c r="I329" s="97"/>
    </row>
    <row r="330" spans="1:9" ht="12" customHeight="1" thickBot="1">
      <c r="A330" s="20"/>
      <c r="B330" s="1" t="s">
        <v>365</v>
      </c>
      <c r="E330" s="98">
        <f>+E327+E328</f>
        <v>313942</v>
      </c>
      <c r="F330" s="98">
        <f>+F327+F328</f>
        <v>312827</v>
      </c>
      <c r="G330" s="12"/>
      <c r="H330" s="98">
        <f>+H328+H327</f>
        <v>317827</v>
      </c>
      <c r="I330" s="98">
        <f>+I328+I327</f>
        <v>312834</v>
      </c>
    </row>
    <row r="331" spans="1:9" ht="12" customHeight="1" thickTop="1">
      <c r="A331" s="20"/>
      <c r="I331" s="3"/>
    </row>
    <row r="332" spans="1:9" ht="12" customHeight="1">
      <c r="A332" s="20"/>
      <c r="I332" s="3"/>
    </row>
    <row r="333" spans="1:9" ht="12" customHeight="1">
      <c r="A333" s="20"/>
      <c r="B333" s="40" t="s">
        <v>322</v>
      </c>
      <c r="E333" s="61">
        <v>1</v>
      </c>
      <c r="F333" s="61">
        <v>3.4899999999999998</v>
      </c>
      <c r="G333" s="61"/>
      <c r="H333" s="61">
        <v>27.68</v>
      </c>
      <c r="I333" s="61">
        <v>7.55</v>
      </c>
    </row>
    <row r="334" spans="1:9" ht="12" customHeight="1">
      <c r="A334" s="20"/>
      <c r="B334" s="40" t="s">
        <v>363</v>
      </c>
      <c r="E334" s="61">
        <v>-0.01</v>
      </c>
      <c r="F334" s="61">
        <v>0</v>
      </c>
      <c r="G334" s="61"/>
      <c r="H334" s="61">
        <v>-0.04</v>
      </c>
      <c r="I334" s="61">
        <v>0.12</v>
      </c>
    </row>
    <row r="335" spans="1:9" ht="12" customHeight="1">
      <c r="A335" s="20"/>
      <c r="B335" s="1" t="s">
        <v>226</v>
      </c>
      <c r="E335" s="36">
        <v>0.99</v>
      </c>
      <c r="F335" s="36">
        <v>3.4899999999999998</v>
      </c>
      <c r="G335" s="12"/>
      <c r="H335" s="36">
        <v>27.64</v>
      </c>
      <c r="I335" s="36">
        <v>7.67</v>
      </c>
    </row>
    <row r="336" spans="1:9" ht="12" customHeight="1">
      <c r="A336" s="20"/>
      <c r="E336" s="36"/>
      <c r="F336" s="91"/>
      <c r="G336" s="12"/>
      <c r="H336" s="36"/>
      <c r="I336" s="91"/>
    </row>
    <row r="337" spans="1:9" ht="12" customHeight="1">
      <c r="A337" s="20"/>
      <c r="B337" s="40" t="s">
        <v>323</v>
      </c>
      <c r="E337" s="36">
        <v>0.99</v>
      </c>
      <c r="F337" s="36">
        <v>3.4899999999999998</v>
      </c>
      <c r="G337" s="12"/>
      <c r="H337" s="36">
        <v>27.49</v>
      </c>
      <c r="I337" s="36">
        <v>7.55</v>
      </c>
    </row>
    <row r="338" spans="1:9" ht="12" customHeight="1">
      <c r="A338" s="20"/>
      <c r="B338" s="40" t="s">
        <v>324</v>
      </c>
      <c r="E338" s="36">
        <v>-0.01</v>
      </c>
      <c r="F338" s="36">
        <v>0</v>
      </c>
      <c r="G338" s="12"/>
      <c r="H338" s="36">
        <v>-0.04</v>
      </c>
      <c r="I338" s="36">
        <v>0.12</v>
      </c>
    </row>
    <row r="339" spans="1:9" ht="12" customHeight="1" thickBot="1">
      <c r="A339" s="20"/>
      <c r="B339" s="1" t="s">
        <v>227</v>
      </c>
      <c r="E339" s="53">
        <v>0.98</v>
      </c>
      <c r="F339" s="53">
        <v>3.4899999999999998</v>
      </c>
      <c r="G339" s="12"/>
      <c r="H339" s="53">
        <v>27.45</v>
      </c>
      <c r="I339" s="53">
        <v>7.67</v>
      </c>
    </row>
    <row r="340" spans="1:9" ht="12" customHeight="1" thickTop="1">
      <c r="A340" s="20"/>
      <c r="E340" s="12"/>
      <c r="F340" s="12"/>
      <c r="G340" s="12"/>
      <c r="H340" s="12"/>
      <c r="I340" s="12"/>
    </row>
    <row r="341" spans="1:9" ht="12" customHeight="1">
      <c r="A341" s="7"/>
      <c r="E341" s="12"/>
      <c r="F341" s="27"/>
      <c r="G341" s="12"/>
      <c r="H341" s="12"/>
      <c r="I341" s="27"/>
    </row>
    <row r="342" ht="12" customHeight="1">
      <c r="A342" s="20"/>
    </row>
    <row r="343" ht="12" customHeight="1">
      <c r="A343" s="7" t="s">
        <v>9</v>
      </c>
    </row>
    <row r="344" ht="12" customHeight="1">
      <c r="A344" s="20"/>
    </row>
    <row r="345" ht="12" customHeight="1">
      <c r="A345" s="20"/>
    </row>
    <row r="346" ht="12" customHeight="1">
      <c r="A346" s="20" t="s">
        <v>13</v>
      </c>
    </row>
    <row r="347" ht="12" customHeight="1">
      <c r="A347" s="7" t="s">
        <v>14</v>
      </c>
    </row>
    <row r="348" ht="12" customHeight="1">
      <c r="A348" s="7" t="s">
        <v>15</v>
      </c>
    </row>
    <row r="349" ht="12" customHeight="1">
      <c r="A349" s="58" t="s">
        <v>414</v>
      </c>
    </row>
    <row r="350" ht="12" customHeight="1"/>
    <row r="351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620" ht="12" customHeight="1"/>
    <row r="622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</sheetData>
  <sheetProtection/>
  <mergeCells count="8">
    <mergeCell ref="E317:F317"/>
    <mergeCell ref="H316:I316"/>
    <mergeCell ref="E316:F316"/>
    <mergeCell ref="A1:I1"/>
    <mergeCell ref="A2:I2"/>
    <mergeCell ref="A3:I3"/>
    <mergeCell ref="C122:I122"/>
    <mergeCell ref="C145:I145"/>
  </mergeCells>
  <printOptions/>
  <pageMargins left="0.32" right="0.17" top="0.65" bottom="0.53" header="0.5" footer="0.5"/>
  <pageSetup horizontalDpi="300" verticalDpi="300" orientation="portrait" paperSize="9" scale="80" r:id="rId1"/>
  <rowBreaks count="2" manualBreakCount="2">
    <brk id="142" max="10" man="1"/>
    <brk id="2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2008-05-27T09:15:39Z</cp:lastPrinted>
  <dcterms:created xsi:type="dcterms:W3CDTF">1999-09-14T02:56:27Z</dcterms:created>
  <dcterms:modified xsi:type="dcterms:W3CDTF">2008-05-27T09:16:20Z</dcterms:modified>
  <cp:category/>
  <cp:version/>
  <cp:contentType/>
  <cp:contentStatus/>
</cp:coreProperties>
</file>